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DAF\Execução Orçamentária 2020\"/>
    </mc:Choice>
  </mc:AlternateContent>
  <bookViews>
    <workbookView xWindow="0" yWindow="0" windowWidth="28800" windowHeight="12330" activeTab="2"/>
  </bookViews>
  <sheets>
    <sheet name="Receitas" sheetId="2" r:id="rId1"/>
    <sheet name="Credito Disponivel" sheetId="8" r:id="rId2"/>
    <sheet name="Despesas" sheetId="1" r:id="rId3"/>
    <sheet name="Planilha1" sheetId="9" r:id="rId4"/>
    <sheet name="Balancete Patrimonial" sheetId="3" r:id="rId5"/>
  </sheets>
  <definedNames>
    <definedName name="_xlcn.WorksheetConnection_ReceitasN2N101" hidden="1">Receitas!$N$4:$N$14</definedName>
  </definedNames>
  <calcPr calcId="162913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Intervalo" name="Intervalo" connection="WorksheetConnection_Receitas!$N$2:$N$10"/>
        </x15:modelTables>
      </x15:dataModel>
    </ext>
  </extLst>
</workbook>
</file>

<file path=xl/calcChain.xml><?xml version="1.0" encoding="utf-8"?>
<calcChain xmlns="http://schemas.openxmlformats.org/spreadsheetml/2006/main">
  <c r="D7" i="8" l="1"/>
  <c r="B11" i="8"/>
  <c r="D5" i="8"/>
  <c r="B5" i="8"/>
  <c r="B9" i="2" l="1"/>
  <c r="B6" i="2"/>
  <c r="N14" i="9" l="1"/>
  <c r="N13" i="9"/>
  <c r="D10" i="9"/>
  <c r="C8" i="9"/>
  <c r="P24" i="9"/>
  <c r="P23" i="9"/>
  <c r="M10" i="9"/>
  <c r="J6" i="9"/>
  <c r="I13" i="9"/>
  <c r="H13" i="9"/>
  <c r="G13" i="9"/>
  <c r="F13" i="9"/>
  <c r="A17" i="9"/>
  <c r="J17" i="9" l="1"/>
  <c r="B45" i="2" l="1"/>
  <c r="B54" i="2" l="1"/>
  <c r="C82" i="1" l="1"/>
  <c r="D7" i="3" l="1"/>
  <c r="D53" i="3" l="1"/>
  <c r="D48" i="3"/>
  <c r="D44" i="3"/>
  <c r="D39" i="3"/>
  <c r="D35" i="3"/>
  <c r="D31" i="3"/>
  <c r="D14" i="3"/>
  <c r="D10" i="3"/>
  <c r="D43" i="3" l="1"/>
  <c r="D6" i="3"/>
  <c r="C15" i="2"/>
  <c r="D15" i="2"/>
  <c r="E15" i="2"/>
  <c r="F15" i="2"/>
  <c r="G15" i="2"/>
  <c r="H15" i="2"/>
  <c r="I15" i="2"/>
  <c r="J15" i="2"/>
  <c r="K15" i="2"/>
  <c r="L15" i="2"/>
  <c r="M15" i="2"/>
  <c r="B15" i="2"/>
  <c r="P8" i="1" l="1"/>
  <c r="N9" i="2" l="1"/>
  <c r="N10" i="2"/>
  <c r="N11" i="2"/>
  <c r="N12" i="2"/>
  <c r="N13" i="2"/>
  <c r="N14" i="2"/>
  <c r="B16" i="2"/>
  <c r="B17" i="2" l="1"/>
  <c r="N15" i="2"/>
  <c r="P4" i="1"/>
  <c r="P5" i="1"/>
  <c r="P6" i="1"/>
  <c r="P7" i="1"/>
  <c r="P9" i="1"/>
  <c r="P10" i="1"/>
  <c r="P11" i="1"/>
  <c r="P12" i="1"/>
  <c r="P13" i="1"/>
  <c r="P15" i="1"/>
  <c r="P16" i="1"/>
  <c r="P17" i="1"/>
  <c r="P18" i="1"/>
  <c r="P19" i="1"/>
  <c r="P21" i="1"/>
  <c r="P22" i="1"/>
  <c r="P23" i="1"/>
  <c r="P24" i="1"/>
  <c r="P25" i="1"/>
  <c r="P27" i="1"/>
  <c r="P28" i="1"/>
  <c r="P29" i="1"/>
  <c r="P31" i="1"/>
  <c r="P32" i="1"/>
  <c r="P34" i="1"/>
  <c r="P35" i="1"/>
  <c r="P37" i="1"/>
  <c r="P38" i="1"/>
  <c r="P39" i="1"/>
  <c r="P40" i="1"/>
  <c r="P41" i="1"/>
  <c r="P3" i="1"/>
  <c r="C16" i="2"/>
  <c r="C17" i="2" s="1"/>
  <c r="D16" i="2"/>
  <c r="D17" i="2" s="1"/>
  <c r="E16" i="2"/>
  <c r="F16" i="2"/>
  <c r="F17" i="2" s="1"/>
  <c r="G16" i="2"/>
  <c r="G17" i="2" s="1"/>
  <c r="H16" i="2"/>
  <c r="H17" i="2" s="1"/>
  <c r="I16" i="2"/>
  <c r="I17" i="2" s="1"/>
  <c r="J16" i="2"/>
  <c r="J17" i="2" s="1"/>
  <c r="K16" i="2"/>
  <c r="K17" i="2" s="1"/>
  <c r="L16" i="2"/>
  <c r="L17" i="2" s="1"/>
  <c r="M16" i="2"/>
  <c r="M17" i="2" s="1"/>
  <c r="N5" i="2"/>
  <c r="N6" i="2"/>
  <c r="N7" i="2"/>
  <c r="N8" i="2"/>
  <c r="N4" i="2"/>
  <c r="N16" i="2" l="1"/>
  <c r="E17" i="2"/>
  <c r="N17" i="2" s="1"/>
  <c r="E42" i="1"/>
  <c r="E44" i="1" s="1"/>
  <c r="F42" i="1"/>
  <c r="F44" i="1" s="1"/>
  <c r="G42" i="1"/>
  <c r="G44" i="1" s="1"/>
  <c r="H42" i="1"/>
  <c r="H44" i="1" s="1"/>
  <c r="I42" i="1"/>
  <c r="I44" i="1" s="1"/>
  <c r="J42" i="1"/>
  <c r="J44" i="1" s="1"/>
  <c r="K42" i="1"/>
  <c r="K44" i="1" s="1"/>
  <c r="L42" i="1"/>
  <c r="L44" i="1" s="1"/>
  <c r="M42" i="1"/>
  <c r="M44" i="1" s="1"/>
  <c r="N42" i="1"/>
  <c r="O42" i="1"/>
  <c r="D42" i="1"/>
  <c r="D47" i="1" s="1"/>
  <c r="E36" i="1"/>
  <c r="F36" i="1"/>
  <c r="G36" i="1"/>
  <c r="H36" i="1"/>
  <c r="I36" i="1"/>
  <c r="J36" i="1"/>
  <c r="K36" i="1"/>
  <c r="L36" i="1"/>
  <c r="M36" i="1"/>
  <c r="N36" i="1"/>
  <c r="O36" i="1"/>
  <c r="D36" i="1"/>
  <c r="E33" i="1"/>
  <c r="F33" i="1"/>
  <c r="G33" i="1"/>
  <c r="H33" i="1"/>
  <c r="I33" i="1"/>
  <c r="J33" i="1"/>
  <c r="K33" i="1"/>
  <c r="L33" i="1"/>
  <c r="M33" i="1"/>
  <c r="N33" i="1"/>
  <c r="O33" i="1"/>
  <c r="D33" i="1"/>
  <c r="E30" i="1"/>
  <c r="F30" i="1"/>
  <c r="G30" i="1"/>
  <c r="H30" i="1"/>
  <c r="I30" i="1"/>
  <c r="J30" i="1"/>
  <c r="K30" i="1"/>
  <c r="L30" i="1"/>
  <c r="M30" i="1"/>
  <c r="N30" i="1"/>
  <c r="O30" i="1"/>
  <c r="D30" i="1"/>
  <c r="E26" i="1"/>
  <c r="F26" i="1"/>
  <c r="G26" i="1"/>
  <c r="H26" i="1"/>
  <c r="I26" i="1"/>
  <c r="J26" i="1"/>
  <c r="K26" i="1"/>
  <c r="L26" i="1"/>
  <c r="M26" i="1"/>
  <c r="N26" i="1"/>
  <c r="O26" i="1"/>
  <c r="D26" i="1"/>
  <c r="E20" i="1"/>
  <c r="F20" i="1"/>
  <c r="G20" i="1"/>
  <c r="H20" i="1"/>
  <c r="I20" i="1"/>
  <c r="J20" i="1"/>
  <c r="K20" i="1"/>
  <c r="L20" i="1"/>
  <c r="M20" i="1"/>
  <c r="N20" i="1"/>
  <c r="D20" i="1"/>
  <c r="E14" i="1"/>
  <c r="F14" i="1"/>
  <c r="G14" i="1"/>
  <c r="H14" i="1"/>
  <c r="I14" i="1"/>
  <c r="J14" i="1"/>
  <c r="K14" i="1"/>
  <c r="L14" i="1"/>
  <c r="M14" i="1"/>
  <c r="N14" i="1"/>
  <c r="O14" i="1"/>
  <c r="D14" i="1"/>
  <c r="O20" i="1"/>
  <c r="P36" i="1" l="1"/>
  <c r="P30" i="1"/>
  <c r="P33" i="1"/>
  <c r="P20" i="1"/>
  <c r="P26" i="1"/>
  <c r="P14" i="1"/>
  <c r="O44" i="1"/>
  <c r="P42" i="1"/>
  <c r="F43" i="1"/>
  <c r="F45" i="1" s="1"/>
  <c r="N43" i="1"/>
  <c r="M43" i="1"/>
  <c r="M45" i="1" s="1"/>
  <c r="E43" i="1"/>
  <c r="E45" i="1" s="1"/>
  <c r="L43" i="1"/>
  <c r="L45" i="1" s="1"/>
  <c r="K43" i="1"/>
  <c r="K45" i="1" s="1"/>
  <c r="J43" i="1"/>
  <c r="J45" i="1" s="1"/>
  <c r="D43" i="1"/>
  <c r="D46" i="1" s="1"/>
  <c r="I43" i="1"/>
  <c r="I45" i="1" s="1"/>
  <c r="H43" i="1"/>
  <c r="H45" i="1" s="1"/>
  <c r="G43" i="1"/>
  <c r="G45" i="1" s="1"/>
  <c r="E47" i="1"/>
  <c r="D44" i="1"/>
  <c r="N44" i="1"/>
  <c r="O43" i="1"/>
  <c r="N45" i="1" l="1"/>
  <c r="E46" i="1"/>
  <c r="F46" i="1" s="1"/>
  <c r="G46" i="1" s="1"/>
  <c r="H46" i="1" s="1"/>
  <c r="I46" i="1" s="1"/>
  <c r="J46" i="1" s="1"/>
  <c r="K46" i="1" s="1"/>
  <c r="L46" i="1" s="1"/>
  <c r="M46" i="1" s="1"/>
  <c r="P44" i="1"/>
  <c r="P43" i="1"/>
  <c r="O45" i="1"/>
  <c r="D45" i="1"/>
  <c r="D48" i="1"/>
  <c r="F47" i="1"/>
  <c r="N46" i="1" l="1"/>
  <c r="O46" i="1" s="1"/>
  <c r="P46" i="1" s="1"/>
  <c r="E48" i="1"/>
  <c r="P45" i="1"/>
  <c r="F48" i="1"/>
  <c r="G47" i="1"/>
  <c r="H47" i="1" l="1"/>
  <c r="G48" i="1"/>
  <c r="I47" i="1" l="1"/>
  <c r="H48" i="1"/>
  <c r="J47" i="1" l="1"/>
  <c r="I48" i="1"/>
  <c r="K47" i="1" l="1"/>
  <c r="J48" i="1"/>
  <c r="L47" i="1" l="1"/>
  <c r="K48" i="1"/>
  <c r="M47" i="1" l="1"/>
  <c r="M48" i="1" s="1"/>
  <c r="L48" i="1"/>
  <c r="N47" i="1" l="1"/>
  <c r="N48" i="1" s="1"/>
  <c r="O47" i="1" l="1"/>
  <c r="P47" i="1" l="1"/>
  <c r="O48" i="1"/>
  <c r="P48" i="1" s="1"/>
</calcChain>
</file>

<file path=xl/connections.xml><?xml version="1.0" encoding="utf-8"?>
<connections xmlns="http://schemas.openxmlformats.org/spreadsheetml/2006/main">
  <connection id="1" keepAlive="1" name="ThisWorkbookDataModel" description="Modelo de Dados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Receitas!$N$2:$N$10" type="102" refreshedVersion="6" minRefreshableVersion="5">
    <extLst>
      <ext xmlns:x15="http://schemas.microsoft.com/office/spreadsheetml/2010/11/main" uri="{DE250136-89BD-433C-8126-D09CA5730AF9}">
        <x15:connection id="Intervalo">
          <x15:rangePr sourceName="_xlcn.WorksheetConnection_ReceitasN2N101"/>
        </x15:connection>
      </ext>
    </extLst>
  </connection>
</connections>
</file>

<file path=xl/sharedStrings.xml><?xml version="1.0" encoding="utf-8"?>
<sst xmlns="http://schemas.openxmlformats.org/spreadsheetml/2006/main" count="224" uniqueCount="188">
  <si>
    <t>EXECUÇÃO ORÇAMENTÁRIA</t>
  </si>
  <si>
    <t>GRUPO DE NATUREZA DE DESPESA</t>
  </si>
  <si>
    <t>MACROGRUPO GERENCIAL</t>
  </si>
  <si>
    <t>GRUPO GERENCIAL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</si>
  <si>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</si>
  <si>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</si>
  <si>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</si>
  <si>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</si>
  <si>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</si>
  <si>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</si>
  <si>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</si>
  <si>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</si>
  <si>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</si>
  <si>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</si>
  <si>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</si>
  <si>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</si>
  <si>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</si>
  <si>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CUSTEIO</t>
  </si>
  <si>
    <t>Despesas de Consumo não Finalístico</t>
  </si>
  <si>
    <t>01-Água/Luz/Esgoto/Telefonia</t>
  </si>
  <si>
    <t>02-Combustíveis/Lubrificantes</t>
  </si>
  <si>
    <t>03-Diárias, Passagens e Locomoção</t>
  </si>
  <si>
    <t>04-Materiais e Serviços de Alimentação e Cozinha</t>
  </si>
  <si>
    <t>05-Mat. e Serv.de Limpeza</t>
  </si>
  <si>
    <t>06-Vigilância e Segurança</t>
  </si>
  <si>
    <t>07-Mat./Serv. de Consumo Geral</t>
  </si>
  <si>
    <t>08-Materiais/Serviços de T.I.</t>
  </si>
  <si>
    <t>09-Indenizações e Sent. Judic.</t>
  </si>
  <si>
    <t>10-Taxas, Encargos, Multas e Juros</t>
  </si>
  <si>
    <t>11-Outros (seguro)</t>
  </si>
  <si>
    <t>TOTAL</t>
  </si>
  <si>
    <t>Materiais/Serviços Finalísticos</t>
  </si>
  <si>
    <t>12-Locação Usina de Gás (exceto GLP)</t>
  </si>
  <si>
    <t>13-Material Farmacológico</t>
  </si>
  <si>
    <t>14-Material Médico Hospitalar</t>
  </si>
  <si>
    <t>16-Outros Materiais/Serviços Finalísticos</t>
  </si>
  <si>
    <t>Pessoal</t>
  </si>
  <si>
    <t>17-Terceirização pelo HUF, Universidade ou Fundação</t>
  </si>
  <si>
    <t>18-Contrato Temporário e Benefícios Correlatos</t>
  </si>
  <si>
    <t>19-Precarizados por Contrato Pessoa Física (prestadores)</t>
  </si>
  <si>
    <t>20-Outros Benefícios (transferências e exames)</t>
  </si>
  <si>
    <t>21-Impostos e Contribuições</t>
  </si>
  <si>
    <t>Manutenção e Reforma</t>
  </si>
  <si>
    <t xml:space="preserve">22-Manutenção </t>
  </si>
  <si>
    <t>23-Reforma</t>
  </si>
  <si>
    <t>24-Projetos</t>
  </si>
  <si>
    <t>Ensino e Pesquisa</t>
  </si>
  <si>
    <t>25-Apoio ao Ensino e Pesquisa</t>
  </si>
  <si>
    <t>26-Bolsas e Residência</t>
  </si>
  <si>
    <t>Locação (Bens móveis e imóveis)</t>
  </si>
  <si>
    <t>27-Locação (Bens móveis e imóveis)</t>
  </si>
  <si>
    <t>28-Impostos e Contribuições</t>
  </si>
  <si>
    <t>INVESTIMENTO</t>
  </si>
  <si>
    <t>Obras em Andamento</t>
  </si>
  <si>
    <t>29-Obras em Andamento</t>
  </si>
  <si>
    <t>Instalações</t>
  </si>
  <si>
    <t>30-Instalações</t>
  </si>
  <si>
    <t>Máq. Equip. e Mobiliário</t>
  </si>
  <si>
    <t>Mão de Obra e Outros Ativos Div.</t>
  </si>
  <si>
    <t>VALORES EMPENHADOS – CUSTEIO</t>
  </si>
  <si>
    <t>VALORES EMPENHADOS - CAPITAL</t>
  </si>
  <si>
    <t>TOTAL EXECUTADO</t>
  </si>
  <si>
    <t>SALDO ORÇAMENTÁRIO CUSTEIO</t>
  </si>
  <si>
    <t>SALDO ORÇAMENTÁRIO CAPITAL</t>
  </si>
  <si>
    <t>SALDO ORÇAMENTÁRIO</t>
  </si>
  <si>
    <t>FONTE DE RECURSO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</si>
  <si>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</si>
  <si>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</si>
  <si>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</si>
  <si>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</si>
  <si>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</si>
  <si>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</si>
  <si>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</si>
  <si>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</si>
  <si>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</si>
  <si>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</si>
  <si>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</si>
  <si>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</si>
  <si>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UFCG-Custeio</t>
  </si>
  <si>
    <t>REHUF (MEC)-Capital</t>
  </si>
  <si>
    <t>REHUF (MEC)-Custeio</t>
  </si>
  <si>
    <t>REHUF (SAÚDE)-Custeio</t>
  </si>
  <si>
    <t>REHUF (SAÚDE)-Capital</t>
  </si>
  <si>
    <t>SUS - 8585</t>
  </si>
  <si>
    <t>Emenda  - Custeio</t>
  </si>
  <si>
    <t>Emenda  - Capital</t>
  </si>
  <si>
    <t>Mais Médicos</t>
  </si>
  <si>
    <t>Outras Receitas (Capital)</t>
  </si>
  <si>
    <t>Outras Receitas (Custeio)</t>
  </si>
  <si>
    <t>TOTAL CUSTEIO</t>
  </si>
  <si>
    <t>TOTAL CAPITAL</t>
  </si>
  <si>
    <t>ATIVO</t>
  </si>
  <si>
    <t>CAIXA E EQUIVALENTES DE CAIXA</t>
  </si>
  <si>
    <t xml:space="preserve"> 1.1.1.1.2.20.01</t>
  </si>
  <si>
    <t xml:space="preserve"> LIMITE DE SAQUE COM VINCULACAO DE </t>
  </si>
  <si>
    <t>ESTOQUES</t>
  </si>
  <si>
    <t xml:space="preserve"> 1.1.5.6.1.01.00</t>
  </si>
  <si>
    <t xml:space="preserve"> MATERIAIS DE CONSUMO              </t>
  </si>
  <si>
    <t>MÁQUINAS E EQUIPAMENTOS</t>
  </si>
  <si>
    <t xml:space="preserve"> 1.2.3.1.1.01.01</t>
  </si>
  <si>
    <t xml:space="preserve"> APARELHOS DE MEDICAO E ORIENTACAO </t>
  </si>
  <si>
    <t xml:space="preserve"> 1.2.3.1.1.01.02</t>
  </si>
  <si>
    <t xml:space="preserve"> APARELHOS E EQUIPAMENTOS DE COMUNI</t>
  </si>
  <si>
    <t xml:space="preserve"> 1.2.3.1.1.01.03</t>
  </si>
  <si>
    <t xml:space="preserve"> EQUIPAM/UTENSILIOS MEDICOS,ODONTO,</t>
  </si>
  <si>
    <t xml:space="preserve"> 1.2.3.1.1.01.05</t>
  </si>
  <si>
    <t xml:space="preserve"> EQUIPAMENTO DE PROTECAO, SEGURANCA</t>
  </si>
  <si>
    <t xml:space="preserve"> 1.2.3.1.1.01.06</t>
  </si>
  <si>
    <t xml:space="preserve"> MAQUINAS E EQUIPAMENTOS INDUSTRIAI</t>
  </si>
  <si>
    <t xml:space="preserve"> 1.2.3.1.1.01.07</t>
  </si>
  <si>
    <t xml:space="preserve"> MAQUINAS E EQUIPAMENTOS ENERGETICO</t>
  </si>
  <si>
    <t xml:space="preserve"> 1.2.3.1.1.01.08</t>
  </si>
  <si>
    <t xml:space="preserve"> MAQUINAS E EQUIPAMENTOS GRAFICOS  </t>
  </si>
  <si>
    <t xml:space="preserve"> 1.2.3.1.1.01.09</t>
  </si>
  <si>
    <t xml:space="preserve"> MAQUINAS, FERRAMENTAS E UTENSILIOS</t>
  </si>
  <si>
    <t xml:space="preserve"> 1.2.3.1.1.01.20</t>
  </si>
  <si>
    <t xml:space="preserve"> MAQUINAS E UTENSILIOS AGROPECUARIO</t>
  </si>
  <si>
    <t xml:space="preserve"> 1.2.3.1.1.01.25</t>
  </si>
  <si>
    <t xml:space="preserve"> MAQUINAS, UTENSILIOS E EQUIPAMENTO</t>
  </si>
  <si>
    <t xml:space="preserve"> 1.2.3.1.1.02.01</t>
  </si>
  <si>
    <t xml:space="preserve"> EQUIP DE TECNOLOG DA INFOR E COMUN</t>
  </si>
  <si>
    <t>1.2.3.1.1.03.01</t>
  </si>
  <si>
    <t xml:space="preserve"> APARELHOS E UTENSILIOS DOMESTICOS </t>
  </si>
  <si>
    <t>1.2.3.1.1.03.02</t>
  </si>
  <si>
    <t xml:space="preserve"> MAQUINAS E UTENSILIOS DE ESCRITORI</t>
  </si>
  <si>
    <t>1.2.3.1.1.03.03</t>
  </si>
  <si>
    <t xml:space="preserve"> MOBILIARIO EM GERAL               </t>
  </si>
  <si>
    <t>1.2.3.1.1.04.05</t>
  </si>
  <si>
    <t xml:space="preserve"> EQUIPAMENTOS PARA AUDIO, VIDEO E F</t>
  </si>
  <si>
    <t>VEÍCULOS</t>
  </si>
  <si>
    <t>1.2.3.1.1.05.01</t>
  </si>
  <si>
    <t xml:space="preserve"> VEICULOS EM GERAL                 </t>
  </si>
  <si>
    <t>1.2.3.1.1.05.03</t>
  </si>
  <si>
    <t xml:space="preserve"> VEICULOS DE TRACAO MECANICA       </t>
  </si>
  <si>
    <t>IMÓVEIS</t>
  </si>
  <si>
    <t>1.2.3.2.1.01.16</t>
  </si>
  <si>
    <t xml:space="preserve"> HOSPITAIS                         </t>
  </si>
  <si>
    <t>DEPRECIAÇÃO</t>
  </si>
  <si>
    <t>1.2.3.8.1.01.00</t>
  </si>
  <si>
    <t xml:space="preserve"> DEPRECIACAO ACUMULADA - BENS MOVEI</t>
  </si>
  <si>
    <t>1.2.3.8.1.02.00</t>
  </si>
  <si>
    <t xml:space="preserve"> DEPRECIACAO ACUMULADA - BENS IMOVE</t>
  </si>
  <si>
    <t>PASSIVO</t>
  </si>
  <si>
    <t>FORNECEDORES</t>
  </si>
  <si>
    <t>2.1.3.1.1.04.00</t>
  </si>
  <si>
    <t xml:space="preserve"> CONTAS A PAGAR CREDORES NACIONAIS </t>
  </si>
  <si>
    <t>TRIBUTOS</t>
  </si>
  <si>
    <t>2.1.8.8.1.01.02</t>
  </si>
  <si>
    <t>2.1.8.8.1.01.06</t>
  </si>
  <si>
    <t>OBRIGAÇÕES DIVERSAS</t>
  </si>
  <si>
    <t>BALANCETE -  ATIVO E PASSIVO</t>
  </si>
  <si>
    <t xml:space="preserve">RETENÇÃO INSS                              </t>
  </si>
  <si>
    <t xml:space="preserve"> IMPOSTOS E CONTRIB DIVERSOS </t>
  </si>
  <si>
    <t>2.1.8.8.1.01.28</t>
  </si>
  <si>
    <t>DEPÓSITOS RETIDOS DE FORNECEDORES</t>
  </si>
  <si>
    <t>15-Material e Exames Laboratoriais</t>
  </si>
  <si>
    <r>
      <t>Período: SETEMBRO</t>
    </r>
    <r>
      <rPr>
        <b/>
        <sz val="14"/>
        <color rgb="FFFF0000"/>
        <rFont val="Calibri"/>
        <family val="2"/>
        <scheme val="minor"/>
      </rPr>
      <t>/2019</t>
    </r>
  </si>
  <si>
    <t xml:space="preserve">            </t>
  </si>
  <si>
    <t>UG 155912</t>
  </si>
  <si>
    <t>TOTAL GERAL</t>
  </si>
  <si>
    <t>ug 155912</t>
  </si>
  <si>
    <t>ug 158705</t>
  </si>
  <si>
    <t>novembro</t>
  </si>
  <si>
    <t>parcela 12</t>
  </si>
  <si>
    <t>fonte 6300000300</t>
  </si>
  <si>
    <t>fonte 6153000300</t>
  </si>
  <si>
    <t>mac 2019</t>
  </si>
  <si>
    <t>parcelas 05 a 10</t>
  </si>
  <si>
    <t>parcela 11</t>
  </si>
  <si>
    <t>Crédito Disponivel</t>
  </si>
  <si>
    <t xml:space="preserve">total executado </t>
  </si>
  <si>
    <t xml:space="preserve">  MOVIMENTO A DEBITO  NO MES  </t>
  </si>
  <si>
    <t xml:space="preserve">  MOVIMENTO A CREDITO NO MES  </t>
  </si>
  <si>
    <t xml:space="preserve">  SALDO ATE O MES             </t>
  </si>
  <si>
    <t xml:space="preserve">    3.420.730,32 C   </t>
  </si>
  <si>
    <t xml:space="preserve">                     </t>
  </si>
  <si>
    <t xml:space="preserve">   1.173.597,06 C  </t>
  </si>
  <si>
    <t xml:space="preserve">                   </t>
  </si>
  <si>
    <t>OBS: A Receita SUS no valor de R$ 409.347,40 engloba as competências 12/2019 e 01/2020 no valor de R$ 204.673,70 cada.</t>
  </si>
  <si>
    <t>Empenhos Emitidos</t>
  </si>
  <si>
    <t xml:space="preserve"> </t>
  </si>
  <si>
    <t>Créditos Disponível (Receita - Despesa (empenho + reforço - anulação))</t>
  </si>
  <si>
    <t>Créditos Disponivel</t>
  </si>
  <si>
    <t>416300,14 - 121230,49</t>
  </si>
  <si>
    <t xml:space="preserve">Créditos Disponível </t>
  </si>
  <si>
    <t>Despesa (Empenho + Reforço - Anulação)</t>
  </si>
  <si>
    <t>Empenhos Anulados</t>
  </si>
  <si>
    <t>UG 155912 (JANEIRO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</si>
</sst>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0.0000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0000"/>
      <name val="Book Antiqua"/>
      <family val="1"/>
    </font>
    <font>
      <b/>
      <sz val="10"/>
      <color rgb="FF000000"/>
      <name val="Book Antiqua"/>
      <family val="1"/>
    </font>
    <font>
      <b/>
      <sz val="10"/>
      <color theme="1"/>
      <name val="Book Antiqua"/>
      <family val="1"/>
    </font>
    <font>
      <sz val="10"/>
      <color rgb="FF000000"/>
      <name val="Book Antiqua"/>
      <family val="1"/>
    </font>
    <font>
      <sz val="8"/>
      <color rgb="FF000000"/>
      <name val="Book Antiqua"/>
      <family val="1"/>
    </font>
    <font>
      <b/>
      <sz val="8"/>
      <color rgb="FF000000"/>
      <name val="Book Antiqua"/>
      <family val="1"/>
    </font>
    <font>
      <b/>
      <sz val="8"/>
      <color rgb="FFFFFFFF"/>
      <name val="Book Antiqua"/>
      <family val="1"/>
    </font>
    <font>
      <b/>
      <sz val="12"/>
      <color rgb="FF000000"/>
      <name val="Book Antiqua"/>
      <family val="1"/>
    </font>
    <font>
      <sz val="12"/>
      <color theme="1"/>
      <name val="Calibri"/>
      <family val="2"/>
      <scheme val="minor"/>
    </font>
    <font>
      <sz val="12"/>
      <color rgb="FF000000"/>
      <name val="Book Antiqua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12" borderId="11" applyAlignment="0" applyProtection="0"/>
  </cellStyleXfs>
  <cellXfs count="122">
    <xf numFmtId="0" fontId="0" fillId="0" borderId="0" xfId="0"/>
    <xf numFmtId="0" fontId="0" fillId="0" borderId="0" xfId="0" applyProtection="1">
      <protection locked="0"/>
    </xf>
    <xf numFmtId="164" fontId="3" fillId="3" borderId="3" xfId="1" applyFont="1" applyFill="1" applyBorder="1" applyAlignment="1" applyProtection="1">
      <alignment horizontal="center" vertical="center" wrapText="1"/>
      <protection locked="0"/>
    </xf>
    <xf numFmtId="164" fontId="3" fillId="3" borderId="3" xfId="1" applyFont="1" applyFill="1" applyBorder="1" applyAlignment="1" applyProtection="1">
      <alignment horizontal="center" vertical="center"/>
      <protection locked="0"/>
    </xf>
    <xf numFmtId="164" fontId="5" fillId="4" borderId="3" xfId="1" applyFont="1" applyFill="1" applyBorder="1" applyAlignment="1" applyProtection="1">
      <alignment vertical="center" wrapText="1"/>
      <protection locked="0"/>
    </xf>
    <xf numFmtId="164" fontId="3" fillId="5" borderId="3" xfId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Protection="1">
      <protection locked="0"/>
    </xf>
    <xf numFmtId="164" fontId="5" fillId="4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49" fontId="12" fillId="0" borderId="0" xfId="1" applyNumberFormat="1" applyFont="1" applyProtection="1">
      <protection locked="0"/>
    </xf>
    <xf numFmtId="164" fontId="0" fillId="0" borderId="0" xfId="1" applyFont="1" applyProtection="1">
      <protection locked="0"/>
    </xf>
    <xf numFmtId="164" fontId="0" fillId="0" borderId="0" xfId="0" applyNumberFormat="1" applyProtection="1">
      <protection locked="0"/>
    </xf>
    <xf numFmtId="165" fontId="0" fillId="0" borderId="0" xfId="2" applyNumberFormat="1" applyFont="1" applyProtection="1">
      <protection locked="0"/>
    </xf>
    <xf numFmtId="164" fontId="7" fillId="4" borderId="3" xfId="1" applyFont="1" applyFill="1" applyBorder="1" applyAlignment="1" applyProtection="1">
      <alignment horizontal="center" vertical="center" wrapText="1"/>
    </xf>
    <xf numFmtId="164" fontId="8" fillId="7" borderId="3" xfId="1" applyFont="1" applyFill="1" applyBorder="1" applyAlignment="1" applyProtection="1">
      <alignment horizontal="center" vertical="center" wrapText="1"/>
    </xf>
    <xf numFmtId="164" fontId="7" fillId="6" borderId="3" xfId="1" applyFont="1" applyFill="1" applyBorder="1" applyAlignment="1" applyProtection="1">
      <alignment horizontal="center" vertical="center" wrapText="1"/>
    </xf>
    <xf numFmtId="164" fontId="7" fillId="3" borderId="3" xfId="1" applyFont="1" applyFill="1" applyBorder="1" applyAlignment="1" applyProtection="1">
      <alignment horizontal="center" vertical="center" wrapText="1"/>
    </xf>
    <xf numFmtId="164" fontId="6" fillId="5" borderId="3" xfId="1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0" fontId="9" fillId="3" borderId="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Protection="1"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9" fontId="10" fillId="0" borderId="0" xfId="2" applyFont="1" applyProtection="1">
      <protection locked="0"/>
    </xf>
    <xf numFmtId="4" fontId="10" fillId="0" borderId="0" xfId="0" applyNumberFormat="1" applyFont="1" applyProtection="1">
      <protection locked="0"/>
    </xf>
    <xf numFmtId="0" fontId="9" fillId="10" borderId="1" xfId="0" applyFont="1" applyFill="1" applyBorder="1" applyAlignment="1" applyProtection="1">
      <alignment horizontal="center" vertical="center" wrapText="1"/>
    </xf>
    <xf numFmtId="0" fontId="9" fillId="11" borderId="1" xfId="0" applyFont="1" applyFill="1" applyBorder="1" applyAlignment="1" applyProtection="1">
      <alignment horizontal="center" vertical="center" wrapText="1"/>
    </xf>
    <xf numFmtId="2" fontId="6" fillId="9" borderId="3" xfId="1" applyNumberFormat="1" applyFont="1" applyFill="1" applyBorder="1" applyAlignment="1" applyProtection="1">
      <alignment horizontal="center" vertical="center"/>
      <protection locked="0"/>
    </xf>
    <xf numFmtId="0" fontId="0" fillId="6" borderId="0" xfId="0" applyFill="1"/>
    <xf numFmtId="0" fontId="0" fillId="0" borderId="0" xfId="0" applyAlignment="1">
      <alignment horizontal="center"/>
    </xf>
    <xf numFmtId="43" fontId="13" fillId="0" borderId="3" xfId="0" applyNumberFormat="1" applyFont="1" applyBorder="1"/>
    <xf numFmtId="43" fontId="14" fillId="0" borderId="3" xfId="0" applyNumberFormat="1" applyFont="1" applyBorder="1" applyAlignment="1">
      <alignment horizontal="right"/>
    </xf>
    <xf numFmtId="0" fontId="0" fillId="0" borderId="3" xfId="0" applyBorder="1"/>
    <xf numFmtId="43" fontId="0" fillId="0" borderId="3" xfId="3" applyFont="1" applyBorder="1" applyAlignment="1">
      <alignment horizontal="right"/>
    </xf>
    <xf numFmtId="43" fontId="0" fillId="0" borderId="0" xfId="3" applyFont="1"/>
    <xf numFmtId="43" fontId="14" fillId="0" borderId="3" xfId="0" applyNumberFormat="1" applyFont="1" applyBorder="1" applyAlignment="1"/>
    <xf numFmtId="43" fontId="0" fillId="0" borderId="0" xfId="0" applyNumberFormat="1"/>
    <xf numFmtId="43" fontId="0" fillId="0" borderId="3" xfId="3" applyFont="1" applyBorder="1"/>
    <xf numFmtId="43" fontId="15" fillId="0" borderId="3" xfId="0" applyNumberFormat="1" applyFont="1" applyBorder="1" applyAlignment="1"/>
    <xf numFmtId="0" fontId="16" fillId="0" borderId="3" xfId="0" applyFont="1" applyBorder="1"/>
    <xf numFmtId="43" fontId="16" fillId="0" borderId="3" xfId="3" applyFont="1" applyBorder="1"/>
    <xf numFmtId="43" fontId="13" fillId="0" borderId="3" xfId="3" applyFont="1" applyBorder="1"/>
    <xf numFmtId="2" fontId="10" fillId="0" borderId="0" xfId="0" applyNumberFormat="1" applyFont="1" applyProtection="1">
      <protection locked="0"/>
    </xf>
    <xf numFmtId="0" fontId="19" fillId="0" borderId="0" xfId="0" applyFont="1" applyProtection="1">
      <protection locked="0"/>
    </xf>
    <xf numFmtId="4" fontId="19" fillId="0" borderId="0" xfId="0" applyNumberFormat="1" applyFont="1" applyProtection="1">
      <protection locked="0"/>
    </xf>
    <xf numFmtId="4" fontId="19" fillId="13" borderId="0" xfId="0" applyNumberFormat="1" applyFont="1" applyFill="1" applyProtection="1">
      <protection locked="0"/>
    </xf>
    <xf numFmtId="4" fontId="19" fillId="14" borderId="0" xfId="0" applyNumberFormat="1" applyFont="1" applyFill="1" applyProtection="1">
      <protection locked="0"/>
    </xf>
    <xf numFmtId="4" fontId="20" fillId="0" borderId="0" xfId="0" applyNumberFormat="1" applyFont="1" applyProtection="1">
      <protection locked="0"/>
    </xf>
    <xf numFmtId="4" fontId="20" fillId="0" borderId="0" xfId="0" applyNumberFormat="1" applyFont="1" applyFill="1" applyProtection="1">
      <protection locked="0"/>
    </xf>
    <xf numFmtId="4" fontId="19" fillId="0" borderId="0" xfId="0" applyNumberFormat="1" applyFont="1" applyFill="1" applyProtection="1">
      <protection locked="0"/>
    </xf>
    <xf numFmtId="43" fontId="19" fillId="0" borderId="0" xfId="3" applyFont="1" applyProtection="1">
      <protection locked="0"/>
    </xf>
    <xf numFmtId="43" fontId="0" fillId="0" borderId="0" xfId="0" applyNumberFormat="1" applyProtection="1">
      <protection locked="0"/>
    </xf>
    <xf numFmtId="43" fontId="11" fillId="8" borderId="2" xfId="3" applyFont="1" applyFill="1" applyBorder="1" applyAlignment="1" applyProtection="1">
      <alignment horizontal="center" vertical="center" wrapText="1"/>
      <protection locked="0"/>
    </xf>
    <xf numFmtId="43" fontId="11" fillId="10" borderId="2" xfId="3" applyFont="1" applyFill="1" applyBorder="1" applyAlignment="1" applyProtection="1">
      <alignment horizontal="center" vertical="center" wrapText="1"/>
    </xf>
    <xf numFmtId="43" fontId="11" fillId="11" borderId="2" xfId="3" applyFont="1" applyFill="1" applyBorder="1" applyAlignment="1" applyProtection="1">
      <alignment horizontal="center" vertical="center" wrapText="1"/>
    </xf>
    <xf numFmtId="43" fontId="9" fillId="10" borderId="2" xfId="3" applyFont="1" applyFill="1" applyBorder="1" applyAlignment="1" applyProtection="1">
      <alignment horizontal="center" vertical="center" wrapText="1"/>
    </xf>
    <xf numFmtId="43" fontId="9" fillId="8" borderId="2" xfId="3" applyFont="1" applyFill="1" applyBorder="1" applyAlignment="1" applyProtection="1">
      <alignment horizontal="center" vertical="center" wrapText="1"/>
      <protection locked="0"/>
    </xf>
    <xf numFmtId="43" fontId="9" fillId="11" borderId="2" xfId="3" applyFont="1" applyFill="1" applyBorder="1" applyAlignment="1" applyProtection="1">
      <alignment horizontal="center" vertical="center" wrapText="1"/>
    </xf>
    <xf numFmtId="44" fontId="0" fillId="0" borderId="0" xfId="0" applyNumberFormat="1" applyProtection="1">
      <protection locked="0"/>
    </xf>
    <xf numFmtId="43" fontId="19" fillId="0" borderId="0" xfId="0" applyNumberFormat="1" applyFont="1" applyFill="1" applyProtection="1">
      <protection locked="0"/>
    </xf>
    <xf numFmtId="43" fontId="19" fillId="0" borderId="0" xfId="0" applyNumberFormat="1" applyFont="1" applyProtection="1">
      <protection locked="0"/>
    </xf>
    <xf numFmtId="43" fontId="19" fillId="0" borderId="0" xfId="3" applyFont="1" applyFill="1" applyProtection="1">
      <protection locked="0"/>
    </xf>
    <xf numFmtId="43" fontId="0" fillId="0" borderId="0" xfId="3" applyFont="1" applyFill="1" applyProtection="1">
      <protection locked="0"/>
    </xf>
    <xf numFmtId="43" fontId="0" fillId="0" borderId="0" xfId="3" applyFont="1" applyProtection="1">
      <protection locked="0"/>
    </xf>
    <xf numFmtId="0" fontId="10" fillId="0" borderId="0" xfId="0" applyNumberFormat="1" applyFont="1" applyProtection="1">
      <protection locked="0"/>
    </xf>
    <xf numFmtId="43" fontId="10" fillId="0" borderId="0" xfId="3" applyFont="1" applyProtection="1">
      <protection locked="0"/>
    </xf>
    <xf numFmtId="43" fontId="10" fillId="0" borderId="0" xfId="0" applyNumberFormat="1" applyFont="1" applyProtection="1"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0" fillId="0" borderId="0" xfId="0" applyFill="1"/>
    <xf numFmtId="4" fontId="12" fillId="13" borderId="0" xfId="0" applyNumberFormat="1" applyFont="1" applyFill="1" applyAlignment="1" applyProtection="1">
      <protection locked="0"/>
    </xf>
    <xf numFmtId="43" fontId="20" fillId="0" borderId="0" xfId="3" applyFont="1" applyProtection="1">
      <protection locked="0"/>
    </xf>
    <xf numFmtId="4" fontId="12" fillId="0" borderId="0" xfId="0" applyNumberFormat="1" applyFont="1" applyFill="1" applyAlignment="1" applyProtection="1">
      <protection locked="0"/>
    </xf>
    <xf numFmtId="4" fontId="0" fillId="0" borderId="0" xfId="0" applyNumberFormat="1"/>
    <xf numFmtId="4" fontId="0" fillId="13" borderId="0" xfId="0" applyNumberFormat="1" applyFill="1"/>
    <xf numFmtId="43" fontId="0" fillId="13" borderId="0" xfId="3" applyFont="1" applyFill="1"/>
    <xf numFmtId="43" fontId="19" fillId="0" borderId="0" xfId="0" applyNumberFormat="1" applyFont="1"/>
    <xf numFmtId="0" fontId="0" fillId="13" borderId="0" xfId="0" applyFill="1"/>
    <xf numFmtId="4" fontId="19" fillId="0" borderId="0" xfId="0" applyNumberFormat="1" applyFont="1"/>
    <xf numFmtId="4" fontId="19" fillId="13" borderId="0" xfId="0" applyNumberFormat="1" applyFont="1" applyFill="1"/>
    <xf numFmtId="0" fontId="13" fillId="0" borderId="0" xfId="0" applyFont="1" applyAlignment="1">
      <alignment horizontal="center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164" fontId="4" fillId="4" borderId="3" xfId="1" applyFont="1" applyFill="1" applyBorder="1" applyAlignment="1" applyProtection="1">
      <alignment horizontal="center" vertical="center" wrapText="1"/>
      <protection locked="0"/>
    </xf>
    <xf numFmtId="164" fontId="3" fillId="3" borderId="12" xfId="1" applyFont="1" applyFill="1" applyBorder="1" applyAlignment="1" applyProtection="1">
      <alignment horizontal="center" vertical="center"/>
      <protection locked="0"/>
    </xf>
    <xf numFmtId="164" fontId="3" fillId="3" borderId="13" xfId="1" applyFont="1" applyFill="1" applyBorder="1" applyAlignment="1" applyProtection="1">
      <alignment horizontal="center" vertical="center"/>
      <protection locked="0"/>
    </xf>
    <xf numFmtId="164" fontId="3" fillId="3" borderId="14" xfId="1" applyFont="1" applyFill="1" applyBorder="1" applyAlignment="1" applyProtection="1">
      <alignment horizontal="center" vertical="center"/>
      <protection locked="0"/>
    </xf>
    <xf numFmtId="164" fontId="3" fillId="6" borderId="3" xfId="1" applyFont="1" applyFill="1" applyBorder="1" applyAlignment="1" applyProtection="1">
      <alignment horizontal="center" vertical="center" wrapText="1"/>
      <protection locked="0"/>
    </xf>
    <xf numFmtId="164" fontId="3" fillId="3" borderId="3" xfId="1" applyFont="1" applyFill="1" applyBorder="1" applyAlignment="1" applyProtection="1">
      <alignment horizontal="center" vertical="center" wrapText="1"/>
      <protection locked="0"/>
    </xf>
    <xf numFmtId="164" fontId="5" fillId="4" borderId="3" xfId="1" applyFont="1" applyFill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9" xfId="0" applyFont="1" applyBorder="1" applyAlignment="1">
      <alignment horizontal="left"/>
    </xf>
    <xf numFmtId="0" fontId="13" fillId="0" borderId="3" xfId="0" applyFont="1" applyBorder="1" applyAlignment="1">
      <alignment horizontal="center"/>
    </xf>
    <xf numFmtId="0" fontId="12" fillId="0" borderId="0" xfId="0" applyFont="1" applyFill="1"/>
    <xf numFmtId="43" fontId="12" fillId="0" borderId="0" xfId="0" applyNumberFormat="1" applyFont="1" applyFill="1"/>
    <xf numFmtId="0" fontId="0" fillId="0" borderId="0" xfId="0" applyFill="1" applyBorder="1"/>
    <xf numFmtId="4" fontId="14" fillId="0" borderId="0" xfId="0" applyNumberFormat="1" applyFont="1" applyFill="1" applyBorder="1" applyProtection="1">
      <protection locked="0"/>
    </xf>
    <xf numFmtId="43" fontId="10" fillId="0" borderId="0" xfId="3" applyFont="1" applyFill="1" applyBorder="1" applyProtection="1"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Protection="1">
      <protection locked="0"/>
    </xf>
    <xf numFmtId="0" fontId="14" fillId="0" borderId="0" xfId="0" applyFont="1" applyFill="1" applyBorder="1" applyProtection="1">
      <protection locked="0"/>
    </xf>
    <xf numFmtId="43" fontId="14" fillId="0" borderId="0" xfId="3" applyFont="1" applyFill="1" applyBorder="1" applyProtection="1">
      <protection locked="0"/>
    </xf>
    <xf numFmtId="0" fontId="12" fillId="0" borderId="0" xfId="0" applyFont="1" applyFill="1" applyBorder="1" applyAlignment="1"/>
    <xf numFmtId="0" fontId="14" fillId="0" borderId="0" xfId="0" applyFont="1" applyFill="1" applyBorder="1" applyAlignment="1" applyProtection="1">
      <protection locked="0"/>
    </xf>
    <xf numFmtId="4" fontId="0" fillId="0" borderId="0" xfId="0" applyNumberFormat="1" applyFill="1"/>
    <xf numFmtId="0" fontId="13" fillId="0" borderId="0" xfId="0" applyFont="1" applyFill="1" applyBorder="1" applyAlignment="1"/>
    <xf numFmtId="0" fontId="13" fillId="13" borderId="0" xfId="0" applyFont="1" applyFill="1" applyAlignment="1">
      <alignment horizontal="center"/>
    </xf>
    <xf numFmtId="0" fontId="21" fillId="0" borderId="3" xfId="0" applyFont="1" applyFill="1" applyBorder="1" applyAlignment="1"/>
    <xf numFmtId="0" fontId="13" fillId="0" borderId="3" xfId="0" applyFont="1" applyFill="1" applyBorder="1" applyAlignment="1"/>
    <xf numFmtId="0" fontId="0" fillId="0" borderId="3" xfId="0" applyFill="1" applyBorder="1" applyAlignment="1">
      <alignment horizontal="center"/>
    </xf>
    <xf numFmtId="4" fontId="0" fillId="0" borderId="3" xfId="0" applyNumberFormat="1" applyFill="1" applyBorder="1" applyAlignment="1">
      <alignment horizontal="right"/>
    </xf>
    <xf numFmtId="4" fontId="19" fillId="0" borderId="3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center"/>
    </xf>
    <xf numFmtId="4" fontId="0" fillId="0" borderId="3" xfId="0" applyNumberFormat="1" applyFont="1" applyFill="1" applyBorder="1" applyAlignment="1">
      <alignment horizontal="right"/>
    </xf>
    <xf numFmtId="4" fontId="12" fillId="0" borderId="3" xfId="0" applyNumberFormat="1" applyFont="1" applyFill="1" applyBorder="1" applyAlignment="1">
      <alignment horizontal="right"/>
    </xf>
    <xf numFmtId="4" fontId="22" fillId="0" borderId="3" xfId="0" applyNumberFormat="1" applyFont="1" applyFill="1" applyBorder="1" applyAlignment="1">
      <alignment horizontal="right"/>
    </xf>
    <xf numFmtId="4" fontId="14" fillId="13" borderId="0" xfId="0" applyNumberFormat="1" applyFont="1" applyFill="1" applyBorder="1" applyProtection="1">
      <protection locked="0"/>
    </xf>
    <xf numFmtId="43" fontId="10" fillId="13" borderId="0" xfId="3" applyFont="1" applyFill="1" applyBorder="1" applyProtection="1">
      <protection locked="0"/>
    </xf>
    <xf numFmtId="0" fontId="10" fillId="13" borderId="0" xfId="0" applyFont="1" applyFill="1" applyBorder="1" applyAlignment="1" applyProtection="1">
      <alignment horizontal="left"/>
      <protection locked="0"/>
    </xf>
    <xf numFmtId="0" fontId="14" fillId="13" borderId="0" xfId="0" applyFont="1" applyFill="1" applyBorder="1" applyProtection="1">
      <protection locked="0"/>
    </xf>
  </cellXfs>
  <cellStyles count="5">
    <cellStyle name="Hospital" xfId="4"/>
    <cellStyle name="Moeda" xfId="1" builtinId="4"/>
    <cellStyle name="Normal" xfId="0" builtinId="0"/>
    <cellStyle name="Porcentagem" xfId="2" builtinId="5"/>
    <cellStyle name="Vírgula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powerPivotData" Target="model/item.data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4"/>
  <sheetViews>
    <sheetView zoomScale="85" zoomScaleNormal="85" workbookViewId="0">
      <selection activeCell="G21" sqref="G21"/>
    </sheetView>
  </sheetViews>
  <sheetFormatPr defaultColWidth="32" defaultRowHeight="15.75" x14ac:dyDescent="0.25"/>
  <cols>
    <col min="1" max="1" width="32" style="20"/>
    <col min="2" max="2" width="23.7109375" style="20" customWidth="1"/>
    <col min="3" max="5" width="16.7109375" style="20" bestFit="1" customWidth="1"/>
    <col min="6" max="6" width="18.5703125" style="20" bestFit="1" customWidth="1"/>
    <col min="7" max="7" width="19.85546875" style="20" customWidth="1"/>
    <col min="8" max="10" width="16.7109375" style="20" bestFit="1" customWidth="1"/>
    <col min="11" max="12" width="18.5703125" style="20" bestFit="1" customWidth="1"/>
    <col min="13" max="13" width="16.7109375" style="20" bestFit="1" customWidth="1"/>
    <col min="14" max="14" width="18.5703125" style="20" bestFit="1" customWidth="1"/>
    <col min="15" max="16384" width="32" style="20"/>
  </cols>
  <sheetData>
    <row r="2" spans="1:15" ht="16.5" thickBot="1" x14ac:dyDescent="0.3"/>
    <row r="3" spans="1:15" ht="17.25" thickBot="1" x14ac:dyDescent="0.3">
      <c r="A3" s="18" t="s">
        <v>65</v>
      </c>
      <c r="B3" s="19" t="s">
        <v>66</v>
      </c>
      <c r="C3" s="19" t="s">
        <v>67</v>
      </c>
      <c r="D3" s="19" t="s">
        <v>68</v>
      </c>
      <c r="E3" s="19" t="s">
        <v>69</v>
      </c>
      <c r="F3" s="19" t="s">
        <v>70</v>
      </c>
      <c r="G3" s="19" t="s">
        <v>71</v>
      </c>
      <c r="H3" s="19" t="s">
        <v>72</v>
      </c>
      <c r="I3" s="19" t="s">
        <v>73</v>
      </c>
      <c r="J3" s="19" t="s">
        <v>74</v>
      </c>
      <c r="K3" s="19" t="s">
        <v>75</v>
      </c>
      <c r="L3" s="19" t="s">
        <v>76</v>
      </c>
      <c r="M3" s="19" t="s">
        <v>77</v>
      </c>
      <c r="N3" s="19" t="s">
        <v>30</v>
      </c>
    </row>
    <row r="4" spans="1:15" ht="17.25" thickBot="1" x14ac:dyDescent="0.3">
      <c r="A4" s="21" t="s">
        <v>78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4">
        <f>SUM(B4:M4)</f>
        <v>0</v>
      </c>
      <c r="O4" s="22"/>
    </row>
    <row r="5" spans="1:15" ht="17.25" thickBot="1" x14ac:dyDescent="0.3">
      <c r="A5" s="21" t="s">
        <v>79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4">
        <f t="shared" ref="N5:N14" si="0">SUM(B5:M5)</f>
        <v>0</v>
      </c>
      <c r="O5" s="22"/>
    </row>
    <row r="6" spans="1:15" ht="17.25" thickBot="1" x14ac:dyDescent="0.3">
      <c r="A6" s="21" t="s">
        <v>80</v>
      </c>
      <c r="B6" s="51">
        <f>6952.74</f>
        <v>6952.74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4">
        <f t="shared" si="0"/>
        <v>6952.74</v>
      </c>
      <c r="O6" s="22"/>
    </row>
    <row r="7" spans="1:15" ht="17.25" thickBot="1" x14ac:dyDescent="0.3">
      <c r="A7" s="21" t="s">
        <v>81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4">
        <f t="shared" si="0"/>
        <v>0</v>
      </c>
      <c r="O7" s="22"/>
    </row>
    <row r="8" spans="1:15" ht="17.25" thickBot="1" x14ac:dyDescent="0.3">
      <c r="A8" s="21" t="s">
        <v>82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4">
        <f t="shared" si="0"/>
        <v>0</v>
      </c>
      <c r="O8" s="22"/>
    </row>
    <row r="9" spans="1:15" ht="17.25" thickBot="1" x14ac:dyDescent="0.3">
      <c r="A9" s="21" t="s">
        <v>83</v>
      </c>
      <c r="B9" s="51">
        <f>204673.7+204673.7</f>
        <v>409347.4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4">
        <f t="shared" si="0"/>
        <v>409347.4</v>
      </c>
      <c r="O9" s="22"/>
    </row>
    <row r="10" spans="1:15" ht="17.25" thickBot="1" x14ac:dyDescent="0.3">
      <c r="A10" s="21" t="s">
        <v>88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4">
        <f t="shared" si="0"/>
        <v>0</v>
      </c>
      <c r="O10" s="22"/>
    </row>
    <row r="11" spans="1:15" ht="17.25" thickBot="1" x14ac:dyDescent="0.3">
      <c r="A11" s="21" t="s">
        <v>87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4">
        <f t="shared" si="0"/>
        <v>0</v>
      </c>
      <c r="O11" s="22"/>
    </row>
    <row r="12" spans="1:15" ht="17.25" hidden="1" thickBot="1" x14ac:dyDescent="0.3">
      <c r="A12" s="21" t="s">
        <v>84</v>
      </c>
      <c r="B12" s="51">
        <v>0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5">
        <f t="shared" si="0"/>
        <v>0</v>
      </c>
      <c r="O12" s="22"/>
    </row>
    <row r="13" spans="1:15" ht="17.25" hidden="1" thickBot="1" x14ac:dyDescent="0.3">
      <c r="A13" s="21" t="s">
        <v>85</v>
      </c>
      <c r="B13" s="51">
        <v>0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5">
        <f t="shared" si="0"/>
        <v>0</v>
      </c>
      <c r="O13" s="22"/>
    </row>
    <row r="14" spans="1:15" ht="17.25" hidden="1" thickBot="1" x14ac:dyDescent="0.3">
      <c r="A14" s="21" t="s">
        <v>86</v>
      </c>
      <c r="B14" s="51">
        <v>0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5">
        <f t="shared" si="0"/>
        <v>0</v>
      </c>
      <c r="O14" s="22"/>
    </row>
    <row r="15" spans="1:15" ht="17.25" thickBot="1" x14ac:dyDescent="0.3">
      <c r="A15" s="24" t="s">
        <v>89</v>
      </c>
      <c r="B15" s="52">
        <f>B4+B6+B7+B9+B11+B12+B10</f>
        <v>416300.14</v>
      </c>
      <c r="C15" s="52">
        <f t="shared" ref="C15:M15" si="1">C4+C6+C7+C9+C11+C12+C10</f>
        <v>0</v>
      </c>
      <c r="D15" s="52">
        <f t="shared" si="1"/>
        <v>0</v>
      </c>
      <c r="E15" s="52">
        <f t="shared" si="1"/>
        <v>0</v>
      </c>
      <c r="F15" s="52">
        <f t="shared" si="1"/>
        <v>0</v>
      </c>
      <c r="G15" s="52">
        <f t="shared" si="1"/>
        <v>0</v>
      </c>
      <c r="H15" s="52">
        <f>H4+H6+H7+H9+H11+H12+H10</f>
        <v>0</v>
      </c>
      <c r="I15" s="52">
        <f t="shared" si="1"/>
        <v>0</v>
      </c>
      <c r="J15" s="52">
        <f>J4+J6+J7+J9+J11+J12+J10</f>
        <v>0</v>
      </c>
      <c r="K15" s="52">
        <f t="shared" si="1"/>
        <v>0</v>
      </c>
      <c r="L15" s="52">
        <f t="shared" si="1"/>
        <v>0</v>
      </c>
      <c r="M15" s="52">
        <f t="shared" si="1"/>
        <v>0</v>
      </c>
      <c r="N15" s="54">
        <f>SUM(B15:M15)</f>
        <v>416300.14</v>
      </c>
      <c r="O15" s="22"/>
    </row>
    <row r="16" spans="1:15" ht="17.25" thickBot="1" x14ac:dyDescent="0.3">
      <c r="A16" s="24" t="s">
        <v>90</v>
      </c>
      <c r="B16" s="52">
        <f>B5+B8+B13+B11</f>
        <v>0</v>
      </c>
      <c r="C16" s="52">
        <f t="shared" ref="C16:M16" si="2">C5+C8+C13</f>
        <v>0</v>
      </c>
      <c r="D16" s="52">
        <f t="shared" si="2"/>
        <v>0</v>
      </c>
      <c r="E16" s="52">
        <f t="shared" si="2"/>
        <v>0</v>
      </c>
      <c r="F16" s="52">
        <f t="shared" si="2"/>
        <v>0</v>
      </c>
      <c r="G16" s="52">
        <f t="shared" si="2"/>
        <v>0</v>
      </c>
      <c r="H16" s="52">
        <f t="shared" si="2"/>
        <v>0</v>
      </c>
      <c r="I16" s="52">
        <f t="shared" si="2"/>
        <v>0</v>
      </c>
      <c r="J16" s="52">
        <f t="shared" si="2"/>
        <v>0</v>
      </c>
      <c r="K16" s="52">
        <f t="shared" si="2"/>
        <v>0</v>
      </c>
      <c r="L16" s="52">
        <f t="shared" si="2"/>
        <v>0</v>
      </c>
      <c r="M16" s="52">
        <f t="shared" si="2"/>
        <v>0</v>
      </c>
      <c r="N16" s="54">
        <f>SUM(B16:M16)</f>
        <v>0</v>
      </c>
      <c r="O16" s="22"/>
    </row>
    <row r="17" spans="1:14" ht="17.25" thickBot="1" x14ac:dyDescent="0.3">
      <c r="A17" s="25" t="s">
        <v>30</v>
      </c>
      <c r="B17" s="53">
        <f>SUM(B15:B16)</f>
        <v>416300.14</v>
      </c>
      <c r="C17" s="53">
        <f t="shared" ref="C17:M17" si="3">SUM(C15:C16)</f>
        <v>0</v>
      </c>
      <c r="D17" s="53">
        <f t="shared" si="3"/>
        <v>0</v>
      </c>
      <c r="E17" s="53">
        <f t="shared" si="3"/>
        <v>0</v>
      </c>
      <c r="F17" s="53">
        <f t="shared" si="3"/>
        <v>0</v>
      </c>
      <c r="G17" s="53">
        <f t="shared" si="3"/>
        <v>0</v>
      </c>
      <c r="H17" s="53">
        <f t="shared" si="3"/>
        <v>0</v>
      </c>
      <c r="I17" s="53">
        <f t="shared" si="3"/>
        <v>0</v>
      </c>
      <c r="J17" s="53">
        <f t="shared" si="3"/>
        <v>0</v>
      </c>
      <c r="K17" s="53">
        <f t="shared" si="3"/>
        <v>0</v>
      </c>
      <c r="L17" s="53">
        <f>SUM(L15:L16)</f>
        <v>0</v>
      </c>
      <c r="M17" s="53">
        <f t="shared" si="3"/>
        <v>0</v>
      </c>
      <c r="N17" s="56">
        <f>SUM(B17:M17)</f>
        <v>416300.14</v>
      </c>
    </row>
    <row r="19" spans="1:14" x14ac:dyDescent="0.25">
      <c r="A19" s="23" t="s">
        <v>178</v>
      </c>
      <c r="N19" s="23"/>
    </row>
    <row r="20" spans="1:14" x14ac:dyDescent="0.25">
      <c r="A20" s="23"/>
      <c r="B20" s="63"/>
      <c r="F20" s="41"/>
      <c r="N20" s="23"/>
    </row>
    <row r="21" spans="1:14" x14ac:dyDescent="0.25">
      <c r="A21" s="23"/>
      <c r="B21" s="23"/>
      <c r="D21" s="23"/>
      <c r="N21" s="23"/>
    </row>
    <row r="22" spans="1:14" x14ac:dyDescent="0.25">
      <c r="A22" s="23"/>
      <c r="B22" s="64"/>
      <c r="D22" s="23"/>
    </row>
    <row r="23" spans="1:14" x14ac:dyDescent="0.25">
      <c r="A23" s="23"/>
      <c r="B23" s="64"/>
    </row>
    <row r="24" spans="1:14" x14ac:dyDescent="0.25">
      <c r="A24" s="23"/>
      <c r="B24" s="64"/>
      <c r="D24" s="41"/>
    </row>
    <row r="25" spans="1:14" x14ac:dyDescent="0.25">
      <c r="A25" s="23"/>
      <c r="B25" s="64"/>
      <c r="D25" s="23"/>
    </row>
    <row r="26" spans="1:14" x14ac:dyDescent="0.25">
      <c r="A26" s="23"/>
      <c r="B26" s="64"/>
      <c r="D26" s="23"/>
    </row>
    <row r="27" spans="1:14" x14ac:dyDescent="0.25">
      <c r="B27" s="64"/>
    </row>
    <row r="28" spans="1:14" x14ac:dyDescent="0.25">
      <c r="A28" s="23"/>
      <c r="B28" s="64"/>
      <c r="D28" s="23"/>
    </row>
    <row r="29" spans="1:14" x14ac:dyDescent="0.25">
      <c r="B29" s="64"/>
    </row>
    <row r="30" spans="1:14" x14ac:dyDescent="0.25">
      <c r="B30" s="64"/>
    </row>
    <row r="31" spans="1:14" x14ac:dyDescent="0.25">
      <c r="B31" s="64"/>
    </row>
    <row r="32" spans="1:14" x14ac:dyDescent="0.25">
      <c r="B32" s="64"/>
    </row>
    <row r="33" spans="1:8" x14ac:dyDescent="0.25">
      <c r="B33" s="64"/>
    </row>
    <row r="34" spans="1:8" x14ac:dyDescent="0.25">
      <c r="B34" s="64"/>
    </row>
    <row r="35" spans="1:8" x14ac:dyDescent="0.25">
      <c r="B35" s="64"/>
    </row>
    <row r="38" spans="1:8" x14ac:dyDescent="0.25">
      <c r="B38" s="20" t="s">
        <v>158</v>
      </c>
    </row>
    <row r="40" spans="1:8" x14ac:dyDescent="0.25">
      <c r="A40" s="20" t="s">
        <v>13</v>
      </c>
      <c r="B40" s="64">
        <v>65370</v>
      </c>
      <c r="F40" s="20" t="s">
        <v>168</v>
      </c>
      <c r="G40" s="20" t="s">
        <v>165</v>
      </c>
      <c r="H40" s="20" t="s">
        <v>166</v>
      </c>
    </row>
    <row r="41" spans="1:8" x14ac:dyDescent="0.25">
      <c r="A41" s="20" t="s">
        <v>162</v>
      </c>
      <c r="B41" s="64">
        <v>65370</v>
      </c>
      <c r="F41" s="20" t="s">
        <v>163</v>
      </c>
      <c r="G41" s="20" t="s">
        <v>164</v>
      </c>
      <c r="H41" s="20" t="s">
        <v>166</v>
      </c>
    </row>
    <row r="42" spans="1:8" x14ac:dyDescent="0.25">
      <c r="A42" s="20" t="s">
        <v>15</v>
      </c>
      <c r="B42" s="64">
        <v>377722.14</v>
      </c>
      <c r="F42" s="20" t="s">
        <v>167</v>
      </c>
      <c r="G42" s="20" t="s">
        <v>165</v>
      </c>
      <c r="H42" s="20" t="s">
        <v>166</v>
      </c>
    </row>
    <row r="43" spans="1:8" x14ac:dyDescent="0.25">
      <c r="B43" s="64"/>
    </row>
    <row r="44" spans="1:8" x14ac:dyDescent="0.25">
      <c r="B44" s="64"/>
    </row>
    <row r="45" spans="1:8" x14ac:dyDescent="0.25">
      <c r="B45" s="64">
        <f>B40+B41+B42</f>
        <v>508462.14</v>
      </c>
    </row>
    <row r="46" spans="1:8" x14ac:dyDescent="0.25">
      <c r="B46" s="64"/>
    </row>
    <row r="54" spans="2:2" x14ac:dyDescent="0.25">
      <c r="B54" s="65">
        <f>B45+B35</f>
        <v>508462.14</v>
      </c>
    </row>
  </sheetData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H19" sqref="H19"/>
    </sheetView>
  </sheetViews>
  <sheetFormatPr defaultRowHeight="15" x14ac:dyDescent="0.25"/>
  <cols>
    <col min="1" max="1" width="22.7109375" customWidth="1"/>
    <col min="2" max="2" width="13.28515625" bestFit="1" customWidth="1"/>
    <col min="3" max="3" width="27.42578125" bestFit="1" customWidth="1"/>
    <col min="4" max="4" width="19.5703125" bestFit="1" customWidth="1"/>
    <col min="5" max="5" width="10" bestFit="1" customWidth="1"/>
    <col min="6" max="6" width="11.5703125" bestFit="1" customWidth="1"/>
    <col min="12" max="12" width="11.140625" customWidth="1"/>
    <col min="15" max="16" width="10.140625" bestFit="1" customWidth="1"/>
  </cols>
  <sheetData>
    <row r="1" spans="1:15" ht="18.75" x14ac:dyDescent="0.3">
      <c r="A1" s="108" t="s">
        <v>187</v>
      </c>
      <c r="B1" s="108"/>
      <c r="C1" s="108"/>
      <c r="D1" s="108"/>
    </row>
    <row r="2" spans="1:15" ht="18.75" x14ac:dyDescent="0.3">
      <c r="A2" s="109" t="s">
        <v>179</v>
      </c>
      <c r="B2" s="110"/>
      <c r="C2" s="109" t="s">
        <v>186</v>
      </c>
      <c r="D2" s="110"/>
      <c r="E2" s="107"/>
    </row>
    <row r="3" spans="1:15" x14ac:dyDescent="0.25">
      <c r="A3" s="111">
        <v>33903000</v>
      </c>
      <c r="B3" s="112">
        <v>192341.14</v>
      </c>
      <c r="C3" s="111">
        <v>33903000</v>
      </c>
      <c r="D3" s="113">
        <v>104109.65</v>
      </c>
      <c r="E3" s="97"/>
    </row>
    <row r="4" spans="1:15" x14ac:dyDescent="0.25">
      <c r="A4" s="114">
        <v>33903900</v>
      </c>
      <c r="B4" s="115">
        <v>51894</v>
      </c>
      <c r="C4" s="114">
        <v>33903900</v>
      </c>
      <c r="D4" s="113">
        <v>18895</v>
      </c>
      <c r="E4" s="104"/>
    </row>
    <row r="5" spans="1:15" x14ac:dyDescent="0.25">
      <c r="A5" s="111" t="s">
        <v>30</v>
      </c>
      <c r="B5" s="116">
        <f>B3+B4</f>
        <v>244235.14</v>
      </c>
      <c r="C5" s="111" t="s">
        <v>30</v>
      </c>
      <c r="D5" s="117">
        <f>D3+D4</f>
        <v>123004.65</v>
      </c>
      <c r="E5" s="97"/>
    </row>
    <row r="6" spans="1:15" ht="15.75" x14ac:dyDescent="0.25">
      <c r="A6" s="98"/>
      <c r="B6" s="99"/>
      <c r="C6" s="100"/>
      <c r="D6" s="101"/>
      <c r="E6" s="101"/>
      <c r="F6" s="20"/>
      <c r="G6" s="20"/>
    </row>
    <row r="7" spans="1:15" ht="15.75" x14ac:dyDescent="0.25">
      <c r="A7" s="118" t="s">
        <v>185</v>
      </c>
      <c r="B7" s="119"/>
      <c r="C7" s="120"/>
      <c r="D7" s="118">
        <f>B5-D5</f>
        <v>121230.49000000002</v>
      </c>
      <c r="E7" s="101"/>
      <c r="F7" s="20"/>
      <c r="G7" s="20"/>
    </row>
    <row r="8" spans="1:15" ht="15.75" x14ac:dyDescent="0.25">
      <c r="A8" s="98"/>
      <c r="B8" s="99"/>
      <c r="C8" s="100"/>
      <c r="D8" s="101"/>
      <c r="E8" s="101"/>
      <c r="F8" s="20"/>
      <c r="G8" s="20"/>
    </row>
    <row r="9" spans="1:15" ht="15.75" x14ac:dyDescent="0.25">
      <c r="A9" s="98" t="s">
        <v>181</v>
      </c>
      <c r="B9" s="99"/>
      <c r="C9" s="100"/>
      <c r="D9" s="101"/>
      <c r="E9" s="101"/>
      <c r="F9" s="20"/>
      <c r="G9" s="20"/>
    </row>
    <row r="10" spans="1:15" ht="15.75" x14ac:dyDescent="0.25">
      <c r="A10" s="98" t="s">
        <v>182</v>
      </c>
      <c r="B10" s="99" t="s">
        <v>183</v>
      </c>
      <c r="C10" s="100"/>
      <c r="D10" s="101"/>
      <c r="E10" s="101"/>
      <c r="F10" s="20"/>
      <c r="G10" s="20"/>
    </row>
    <row r="11" spans="1:15" ht="15.75" x14ac:dyDescent="0.25">
      <c r="A11" s="121" t="s">
        <v>184</v>
      </c>
      <c r="B11" s="119">
        <f>416300.14-121230.49</f>
        <v>295069.65000000002</v>
      </c>
      <c r="C11" s="100"/>
      <c r="D11" s="101" t="s">
        <v>180</v>
      </c>
      <c r="E11" s="101"/>
      <c r="F11" s="20"/>
      <c r="G11" s="20"/>
    </row>
    <row r="12" spans="1:15" ht="15.75" x14ac:dyDescent="0.25">
      <c r="A12" s="102"/>
      <c r="B12" s="99"/>
      <c r="C12" s="100"/>
      <c r="D12" s="101"/>
      <c r="E12" s="101"/>
      <c r="F12" s="20"/>
      <c r="G12" s="20"/>
    </row>
    <row r="13" spans="1:15" ht="15.75" x14ac:dyDescent="0.25">
      <c r="A13" s="101"/>
      <c r="B13" s="99"/>
      <c r="C13" s="101"/>
      <c r="D13" s="101"/>
      <c r="E13" s="101"/>
      <c r="F13" s="20"/>
      <c r="G13" s="20"/>
    </row>
    <row r="14" spans="1:15" ht="15.75" x14ac:dyDescent="0.25">
      <c r="A14" s="102"/>
      <c r="B14" s="103"/>
      <c r="C14" s="101"/>
      <c r="D14" s="101"/>
      <c r="E14" s="101"/>
      <c r="F14" s="20"/>
      <c r="G14" s="20"/>
    </row>
    <row r="15" spans="1:15" x14ac:dyDescent="0.25">
      <c r="A15" s="97"/>
      <c r="B15" s="97"/>
      <c r="C15" s="97"/>
      <c r="D15" s="97"/>
      <c r="E15" s="97"/>
      <c r="F15" s="35"/>
    </row>
    <row r="16" spans="1:15" ht="15.75" x14ac:dyDescent="0.25">
      <c r="A16" s="105"/>
      <c r="B16" s="105"/>
      <c r="C16" s="105"/>
      <c r="D16" s="105"/>
      <c r="E16" s="105"/>
      <c r="O16" s="71"/>
    </row>
    <row r="17" spans="1:16" s="67" customFormat="1" ht="15.75" x14ac:dyDescent="0.25">
      <c r="A17" s="66"/>
      <c r="B17" s="66"/>
      <c r="C17" s="66"/>
      <c r="D17" s="66"/>
      <c r="E17" s="66"/>
      <c r="O17" s="106"/>
    </row>
    <row r="18" spans="1:16" ht="15.75" x14ac:dyDescent="0.25">
      <c r="A18" s="102"/>
      <c r="B18" s="99"/>
      <c r="C18" s="100"/>
      <c r="D18" s="101"/>
      <c r="E18" s="101"/>
      <c r="F18" s="20"/>
      <c r="G18" s="20"/>
      <c r="H18" s="20"/>
      <c r="P18" s="71"/>
    </row>
    <row r="19" spans="1:16" ht="15.75" x14ac:dyDescent="0.25">
      <c r="A19" s="102"/>
      <c r="B19" s="99"/>
      <c r="C19" s="100"/>
      <c r="D19" s="101"/>
      <c r="E19" s="101"/>
      <c r="F19" s="20"/>
      <c r="G19" s="20"/>
      <c r="H19" s="20"/>
    </row>
    <row r="20" spans="1:16" ht="15.75" x14ac:dyDescent="0.25">
      <c r="A20" s="102"/>
      <c r="B20" s="99"/>
      <c r="C20" s="100"/>
      <c r="D20" s="101"/>
      <c r="E20" s="101"/>
      <c r="F20" s="20"/>
      <c r="G20" s="20"/>
      <c r="H20" s="20"/>
    </row>
    <row r="21" spans="1:16" ht="15.75" x14ac:dyDescent="0.25">
      <c r="A21" s="101"/>
      <c r="B21" s="99"/>
      <c r="C21" s="101"/>
      <c r="D21" s="101"/>
      <c r="E21" s="101"/>
      <c r="F21" s="20"/>
      <c r="G21" s="20"/>
      <c r="H21" s="20"/>
    </row>
    <row r="22" spans="1:16" ht="15.75" x14ac:dyDescent="0.25">
      <c r="A22" s="102"/>
      <c r="B22" s="103"/>
      <c r="C22" s="101"/>
      <c r="D22" s="101"/>
      <c r="E22" s="101"/>
      <c r="F22" s="20"/>
      <c r="G22" s="20"/>
      <c r="H22" s="20"/>
    </row>
    <row r="23" spans="1:16" x14ac:dyDescent="0.25">
      <c r="A23" s="67"/>
      <c r="B23" s="67"/>
      <c r="C23" s="67"/>
      <c r="D23" s="67"/>
      <c r="E23" s="67"/>
    </row>
    <row r="24" spans="1:16" x14ac:dyDescent="0.25">
      <c r="A24" s="95"/>
      <c r="B24" s="96"/>
      <c r="C24" s="67"/>
      <c r="D24" s="67"/>
      <c r="E24" s="67"/>
    </row>
  </sheetData>
  <mergeCells count="1">
    <mergeCell ref="A1:D1"/>
  </mergeCells>
  <pageMargins left="0.511811024" right="0.511811024" top="1.3474015750000001" bottom="0.78740157499999996" header="0.31496062000000002" footer="0.31496062000000002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1"/>
  <sheetViews>
    <sheetView tabSelected="1" zoomScaleNormal="100" workbookViewId="0">
      <selection activeCell="F10" sqref="F10"/>
    </sheetView>
  </sheetViews>
  <sheetFormatPr defaultRowHeight="15" x14ac:dyDescent="0.25"/>
  <cols>
    <col min="1" max="1" width="17.7109375" style="1" customWidth="1"/>
    <col min="2" max="2" width="27.7109375" style="1" bestFit="1" customWidth="1"/>
    <col min="3" max="3" width="49" style="1" customWidth="1"/>
    <col min="4" max="4" width="11.42578125" style="1" customWidth="1"/>
    <col min="5" max="5" width="13.140625" style="1" customWidth="1"/>
    <col min="6" max="6" width="12.140625" style="1" customWidth="1"/>
    <col min="7" max="7" width="11.7109375" style="1" bestFit="1" customWidth="1"/>
    <col min="8" max="10" width="13.28515625" style="1" bestFit="1" customWidth="1"/>
    <col min="11" max="11" width="12.28515625" style="1" customWidth="1"/>
    <col min="12" max="12" width="14" style="1" customWidth="1"/>
    <col min="13" max="14" width="13.28515625" style="1" bestFit="1" customWidth="1"/>
    <col min="15" max="15" width="12.85546875" style="1" bestFit="1" customWidth="1"/>
    <col min="16" max="16" width="12.7109375" style="1" customWidth="1"/>
    <col min="17" max="17" width="13.140625" style="1" customWidth="1"/>
    <col min="18" max="19" width="9.140625" style="1"/>
    <col min="20" max="20" width="17.28515625" style="1" customWidth="1"/>
    <col min="21" max="21" width="16.140625" style="1" bestFit="1" customWidth="1"/>
    <col min="22" max="16384" width="9.140625" style="1"/>
  </cols>
  <sheetData>
    <row r="1" spans="1:16" ht="20.25" x14ac:dyDescent="0.25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45" x14ac:dyDescent="0.25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</row>
    <row r="3" spans="1:16" x14ac:dyDescent="0.25">
      <c r="A3" s="83" t="s">
        <v>17</v>
      </c>
      <c r="B3" s="82" t="s">
        <v>18</v>
      </c>
      <c r="C3" s="4" t="s">
        <v>19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13">
        <f>SUM(D3:O3)</f>
        <v>0</v>
      </c>
    </row>
    <row r="4" spans="1:16" x14ac:dyDescent="0.25">
      <c r="A4" s="84"/>
      <c r="B4" s="82"/>
      <c r="C4" s="4" t="s">
        <v>20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13">
        <f t="shared" ref="P4:P45" si="0">SUM(D4:O4)</f>
        <v>0</v>
      </c>
    </row>
    <row r="5" spans="1:16" x14ac:dyDescent="0.25">
      <c r="A5" s="84"/>
      <c r="B5" s="82"/>
      <c r="C5" s="4" t="s">
        <v>21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13">
        <f t="shared" si="0"/>
        <v>0</v>
      </c>
    </row>
    <row r="6" spans="1:16" ht="18" customHeight="1" x14ac:dyDescent="0.25">
      <c r="A6" s="84"/>
      <c r="B6" s="82"/>
      <c r="C6" s="4" t="s">
        <v>22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13">
        <f t="shared" si="0"/>
        <v>0</v>
      </c>
    </row>
    <row r="7" spans="1:16" x14ac:dyDescent="0.25">
      <c r="A7" s="84"/>
      <c r="B7" s="82"/>
      <c r="C7" s="4" t="s">
        <v>23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13">
        <f t="shared" si="0"/>
        <v>0</v>
      </c>
    </row>
    <row r="8" spans="1:16" x14ac:dyDescent="0.25">
      <c r="A8" s="84"/>
      <c r="B8" s="82"/>
      <c r="C8" s="4" t="s">
        <v>24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13">
        <f t="shared" si="0"/>
        <v>0</v>
      </c>
    </row>
    <row r="9" spans="1:16" x14ac:dyDescent="0.25">
      <c r="A9" s="84"/>
      <c r="B9" s="82"/>
      <c r="C9" s="4" t="s">
        <v>25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13">
        <f t="shared" si="0"/>
        <v>0</v>
      </c>
    </row>
    <row r="10" spans="1:16" x14ac:dyDescent="0.25">
      <c r="A10" s="84"/>
      <c r="B10" s="82"/>
      <c r="C10" s="4" t="s">
        <v>26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13">
        <f t="shared" si="0"/>
        <v>0</v>
      </c>
    </row>
    <row r="11" spans="1:16" x14ac:dyDescent="0.25">
      <c r="A11" s="84"/>
      <c r="B11" s="82"/>
      <c r="C11" s="4" t="s">
        <v>27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13">
        <f t="shared" si="0"/>
        <v>0</v>
      </c>
    </row>
    <row r="12" spans="1:16" x14ac:dyDescent="0.25">
      <c r="A12" s="84"/>
      <c r="B12" s="82"/>
      <c r="C12" s="4" t="s">
        <v>28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13">
        <f t="shared" si="0"/>
        <v>0</v>
      </c>
    </row>
    <row r="13" spans="1:16" x14ac:dyDescent="0.25">
      <c r="A13" s="84"/>
      <c r="B13" s="82"/>
      <c r="C13" s="4" t="s">
        <v>29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13">
        <f t="shared" si="0"/>
        <v>0</v>
      </c>
    </row>
    <row r="14" spans="1:16" x14ac:dyDescent="0.25">
      <c r="A14" s="84"/>
      <c r="B14" s="82"/>
      <c r="C14" s="5" t="s">
        <v>30</v>
      </c>
      <c r="D14" s="17">
        <f>SUM(D3:D13)</f>
        <v>0</v>
      </c>
      <c r="E14" s="17">
        <f t="shared" ref="E14:O14" si="1">SUM(E3:E13)</f>
        <v>0</v>
      </c>
      <c r="F14" s="17">
        <f t="shared" si="1"/>
        <v>0</v>
      </c>
      <c r="G14" s="17">
        <f t="shared" si="1"/>
        <v>0</v>
      </c>
      <c r="H14" s="17">
        <f t="shared" si="1"/>
        <v>0</v>
      </c>
      <c r="I14" s="17">
        <f t="shared" si="1"/>
        <v>0</v>
      </c>
      <c r="J14" s="17">
        <f t="shared" si="1"/>
        <v>0</v>
      </c>
      <c r="K14" s="17">
        <f t="shared" si="1"/>
        <v>0</v>
      </c>
      <c r="L14" s="17">
        <f t="shared" si="1"/>
        <v>0</v>
      </c>
      <c r="M14" s="17">
        <f t="shared" si="1"/>
        <v>0</v>
      </c>
      <c r="N14" s="17">
        <f t="shared" si="1"/>
        <v>0</v>
      </c>
      <c r="O14" s="17">
        <f t="shared" si="1"/>
        <v>0</v>
      </c>
      <c r="P14" s="13">
        <f t="shared" si="0"/>
        <v>0</v>
      </c>
    </row>
    <row r="15" spans="1:16" x14ac:dyDescent="0.25">
      <c r="A15" s="84"/>
      <c r="B15" s="82" t="s">
        <v>31</v>
      </c>
      <c r="C15" s="4" t="s">
        <v>32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3">
        <f t="shared" si="0"/>
        <v>0</v>
      </c>
    </row>
    <row r="16" spans="1:16" x14ac:dyDescent="0.25">
      <c r="A16" s="84"/>
      <c r="B16" s="82"/>
      <c r="C16" s="4" t="s">
        <v>33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3">
        <f t="shared" si="0"/>
        <v>0</v>
      </c>
    </row>
    <row r="17" spans="1:16" x14ac:dyDescent="0.25">
      <c r="A17" s="84"/>
      <c r="B17" s="82"/>
      <c r="C17" s="4" t="s">
        <v>34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13">
        <f t="shared" si="0"/>
        <v>0</v>
      </c>
    </row>
    <row r="18" spans="1:16" x14ac:dyDescent="0.25">
      <c r="A18" s="84"/>
      <c r="B18" s="82"/>
      <c r="C18" s="4" t="s">
        <v>155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13">
        <f t="shared" si="0"/>
        <v>0</v>
      </c>
    </row>
    <row r="19" spans="1:16" ht="18.75" customHeight="1" x14ac:dyDescent="0.25">
      <c r="A19" s="84"/>
      <c r="B19" s="82"/>
      <c r="C19" s="4" t="s">
        <v>35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13">
        <f t="shared" si="0"/>
        <v>0</v>
      </c>
    </row>
    <row r="20" spans="1:16" x14ac:dyDescent="0.25">
      <c r="A20" s="84"/>
      <c r="B20" s="82"/>
      <c r="C20" s="5" t="s">
        <v>30</v>
      </c>
      <c r="D20" s="17">
        <f>SUM(D15:D19)</f>
        <v>0</v>
      </c>
      <c r="E20" s="17">
        <f t="shared" ref="E20:O20" si="2">SUM(E15:E19)</f>
        <v>0</v>
      </c>
      <c r="F20" s="17">
        <f t="shared" si="2"/>
        <v>0</v>
      </c>
      <c r="G20" s="17">
        <f t="shared" si="2"/>
        <v>0</v>
      </c>
      <c r="H20" s="17">
        <f t="shared" si="2"/>
        <v>0</v>
      </c>
      <c r="I20" s="17">
        <f t="shared" si="2"/>
        <v>0</v>
      </c>
      <c r="J20" s="17">
        <f t="shared" si="2"/>
        <v>0</v>
      </c>
      <c r="K20" s="17">
        <f t="shared" si="2"/>
        <v>0</v>
      </c>
      <c r="L20" s="17">
        <f t="shared" si="2"/>
        <v>0</v>
      </c>
      <c r="M20" s="17">
        <f t="shared" si="2"/>
        <v>0</v>
      </c>
      <c r="N20" s="17">
        <f t="shared" si="2"/>
        <v>0</v>
      </c>
      <c r="O20" s="17">
        <f t="shared" si="2"/>
        <v>0</v>
      </c>
      <c r="P20" s="13">
        <f t="shared" si="0"/>
        <v>0</v>
      </c>
    </row>
    <row r="21" spans="1:16" ht="20.25" customHeight="1" x14ac:dyDescent="0.25">
      <c r="A21" s="84"/>
      <c r="B21" s="82" t="s">
        <v>36</v>
      </c>
      <c r="C21" s="4" t="s">
        <v>37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3">
        <f t="shared" si="0"/>
        <v>0</v>
      </c>
    </row>
    <row r="22" spans="1:16" ht="20.25" customHeight="1" x14ac:dyDescent="0.25">
      <c r="A22" s="84"/>
      <c r="B22" s="82"/>
      <c r="C22" s="4" t="s">
        <v>38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13">
        <f t="shared" si="0"/>
        <v>0</v>
      </c>
    </row>
    <row r="23" spans="1:16" ht="17.25" customHeight="1" x14ac:dyDescent="0.25">
      <c r="A23" s="84"/>
      <c r="B23" s="82"/>
      <c r="C23" s="4" t="s">
        <v>39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13">
        <f t="shared" si="0"/>
        <v>0</v>
      </c>
    </row>
    <row r="24" spans="1:16" ht="14.25" customHeight="1" x14ac:dyDescent="0.25">
      <c r="A24" s="84"/>
      <c r="B24" s="82"/>
      <c r="C24" s="4" t="s">
        <v>40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13">
        <f t="shared" si="0"/>
        <v>0</v>
      </c>
    </row>
    <row r="25" spans="1:16" x14ac:dyDescent="0.25">
      <c r="A25" s="84"/>
      <c r="B25" s="82"/>
      <c r="C25" s="4" t="s">
        <v>41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13">
        <f t="shared" si="0"/>
        <v>0</v>
      </c>
    </row>
    <row r="26" spans="1:16" x14ac:dyDescent="0.25">
      <c r="A26" s="84"/>
      <c r="B26" s="82"/>
      <c r="C26" s="5" t="s">
        <v>30</v>
      </c>
      <c r="D26" s="17">
        <f>SUM(D21:D25)</f>
        <v>0</v>
      </c>
      <c r="E26" s="17">
        <f t="shared" ref="E26:O26" si="3">SUM(E21:E25)</f>
        <v>0</v>
      </c>
      <c r="F26" s="17">
        <f t="shared" si="3"/>
        <v>0</v>
      </c>
      <c r="G26" s="17">
        <f t="shared" si="3"/>
        <v>0</v>
      </c>
      <c r="H26" s="17">
        <f t="shared" si="3"/>
        <v>0</v>
      </c>
      <c r="I26" s="17">
        <f t="shared" si="3"/>
        <v>0</v>
      </c>
      <c r="J26" s="17">
        <f t="shared" si="3"/>
        <v>0</v>
      </c>
      <c r="K26" s="17">
        <f t="shared" si="3"/>
        <v>0</v>
      </c>
      <c r="L26" s="17">
        <f t="shared" si="3"/>
        <v>0</v>
      </c>
      <c r="M26" s="17">
        <f t="shared" si="3"/>
        <v>0</v>
      </c>
      <c r="N26" s="17">
        <f t="shared" si="3"/>
        <v>0</v>
      </c>
      <c r="O26" s="17">
        <f t="shared" si="3"/>
        <v>0</v>
      </c>
      <c r="P26" s="13">
        <f t="shared" si="0"/>
        <v>0</v>
      </c>
    </row>
    <row r="27" spans="1:16" x14ac:dyDescent="0.25">
      <c r="A27" s="84"/>
      <c r="B27" s="82" t="s">
        <v>42</v>
      </c>
      <c r="C27" s="4" t="s">
        <v>43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13">
        <f t="shared" si="0"/>
        <v>0</v>
      </c>
    </row>
    <row r="28" spans="1:16" x14ac:dyDescent="0.25">
      <c r="A28" s="84"/>
      <c r="B28" s="82"/>
      <c r="C28" s="4" t="s">
        <v>44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13">
        <f t="shared" si="0"/>
        <v>0</v>
      </c>
    </row>
    <row r="29" spans="1:16" x14ac:dyDescent="0.25">
      <c r="A29" s="84"/>
      <c r="B29" s="82"/>
      <c r="C29" s="4" t="s">
        <v>45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13">
        <f t="shared" si="0"/>
        <v>0</v>
      </c>
    </row>
    <row r="30" spans="1:16" x14ac:dyDescent="0.25">
      <c r="A30" s="84"/>
      <c r="B30" s="82"/>
      <c r="C30" s="5" t="s">
        <v>30</v>
      </c>
      <c r="D30" s="17">
        <f>SUM(D27:D29)</f>
        <v>0</v>
      </c>
      <c r="E30" s="17">
        <f t="shared" ref="E30:O30" si="4">SUM(E27:E29)</f>
        <v>0</v>
      </c>
      <c r="F30" s="17">
        <f t="shared" si="4"/>
        <v>0</v>
      </c>
      <c r="G30" s="17">
        <f t="shared" si="4"/>
        <v>0</v>
      </c>
      <c r="H30" s="17">
        <f t="shared" si="4"/>
        <v>0</v>
      </c>
      <c r="I30" s="17">
        <f t="shared" si="4"/>
        <v>0</v>
      </c>
      <c r="J30" s="17">
        <f t="shared" si="4"/>
        <v>0</v>
      </c>
      <c r="K30" s="17">
        <f t="shared" si="4"/>
        <v>0</v>
      </c>
      <c r="L30" s="17">
        <f t="shared" si="4"/>
        <v>0</v>
      </c>
      <c r="M30" s="17">
        <f t="shared" si="4"/>
        <v>0</v>
      </c>
      <c r="N30" s="17">
        <f t="shared" si="4"/>
        <v>0</v>
      </c>
      <c r="O30" s="17">
        <f t="shared" si="4"/>
        <v>0</v>
      </c>
      <c r="P30" s="13">
        <f t="shared" si="0"/>
        <v>0</v>
      </c>
    </row>
    <row r="31" spans="1:16" x14ac:dyDescent="0.25">
      <c r="A31" s="84"/>
      <c r="B31" s="82" t="s">
        <v>46</v>
      </c>
      <c r="C31" s="4" t="s">
        <v>47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13">
        <f t="shared" si="0"/>
        <v>0</v>
      </c>
    </row>
    <row r="32" spans="1:16" x14ac:dyDescent="0.25">
      <c r="A32" s="84"/>
      <c r="B32" s="82"/>
      <c r="C32" s="4" t="s">
        <v>48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13">
        <f t="shared" si="0"/>
        <v>0</v>
      </c>
    </row>
    <row r="33" spans="1:21" x14ac:dyDescent="0.25">
      <c r="A33" s="84"/>
      <c r="B33" s="82"/>
      <c r="C33" s="5" t="s">
        <v>30</v>
      </c>
      <c r="D33" s="17">
        <f>SUM(D31:D32)</f>
        <v>0</v>
      </c>
      <c r="E33" s="17">
        <f t="shared" ref="E33:O33" si="5">SUM(E31:E32)</f>
        <v>0</v>
      </c>
      <c r="F33" s="17">
        <f t="shared" si="5"/>
        <v>0</v>
      </c>
      <c r="G33" s="17">
        <f t="shared" si="5"/>
        <v>0</v>
      </c>
      <c r="H33" s="17">
        <f t="shared" si="5"/>
        <v>0</v>
      </c>
      <c r="I33" s="17">
        <f t="shared" si="5"/>
        <v>0</v>
      </c>
      <c r="J33" s="17">
        <f t="shared" si="5"/>
        <v>0</v>
      </c>
      <c r="K33" s="17">
        <f t="shared" si="5"/>
        <v>0</v>
      </c>
      <c r="L33" s="17">
        <f t="shared" si="5"/>
        <v>0</v>
      </c>
      <c r="M33" s="17">
        <f t="shared" si="5"/>
        <v>0</v>
      </c>
      <c r="N33" s="17">
        <f t="shared" si="5"/>
        <v>0</v>
      </c>
      <c r="O33" s="17">
        <f t="shared" si="5"/>
        <v>0</v>
      </c>
      <c r="P33" s="13">
        <f t="shared" si="0"/>
        <v>0</v>
      </c>
    </row>
    <row r="34" spans="1:21" x14ac:dyDescent="0.25">
      <c r="A34" s="84"/>
      <c r="B34" s="82" t="s">
        <v>49</v>
      </c>
      <c r="C34" s="4" t="s">
        <v>50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13">
        <f t="shared" si="0"/>
        <v>0</v>
      </c>
    </row>
    <row r="35" spans="1:21" x14ac:dyDescent="0.25">
      <c r="A35" s="84"/>
      <c r="B35" s="82"/>
      <c r="C35" s="4" t="s">
        <v>51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13">
        <f t="shared" si="0"/>
        <v>0</v>
      </c>
    </row>
    <row r="36" spans="1:21" x14ac:dyDescent="0.25">
      <c r="A36" s="85"/>
      <c r="B36" s="82"/>
      <c r="C36" s="5" t="s">
        <v>30</v>
      </c>
      <c r="D36" s="17">
        <f>SUM(D34:D35)</f>
        <v>0</v>
      </c>
      <c r="E36" s="17">
        <f t="shared" ref="E36:O36" si="6">SUM(E34:E35)</f>
        <v>0</v>
      </c>
      <c r="F36" s="17">
        <f t="shared" si="6"/>
        <v>0</v>
      </c>
      <c r="G36" s="17">
        <f t="shared" si="6"/>
        <v>0</v>
      </c>
      <c r="H36" s="17">
        <f t="shared" si="6"/>
        <v>0</v>
      </c>
      <c r="I36" s="17">
        <f t="shared" si="6"/>
        <v>0</v>
      </c>
      <c r="J36" s="17">
        <f t="shared" si="6"/>
        <v>0</v>
      </c>
      <c r="K36" s="17">
        <f t="shared" si="6"/>
        <v>0</v>
      </c>
      <c r="L36" s="17">
        <f t="shared" si="6"/>
        <v>0</v>
      </c>
      <c r="M36" s="17">
        <f t="shared" si="6"/>
        <v>0</v>
      </c>
      <c r="N36" s="17">
        <f t="shared" si="6"/>
        <v>0</v>
      </c>
      <c r="O36" s="17">
        <f t="shared" si="6"/>
        <v>0</v>
      </c>
      <c r="P36" s="13">
        <f t="shared" si="0"/>
        <v>0</v>
      </c>
      <c r="Q36" s="6"/>
    </row>
    <row r="37" spans="1:21" ht="45" x14ac:dyDescent="0.25">
      <c r="A37" s="2" t="s">
        <v>1</v>
      </c>
      <c r="B37" s="3" t="s">
        <v>2</v>
      </c>
      <c r="C37" s="3" t="s">
        <v>3</v>
      </c>
      <c r="D37" s="3" t="s">
        <v>4</v>
      </c>
      <c r="E37" s="2" t="s">
        <v>5</v>
      </c>
      <c r="F37" s="2" t="s">
        <v>6</v>
      </c>
      <c r="G37" s="2" t="s">
        <v>7</v>
      </c>
      <c r="H37" s="2" t="s">
        <v>8</v>
      </c>
      <c r="I37" s="2" t="s">
        <v>9</v>
      </c>
      <c r="J37" s="2" t="s">
        <v>10</v>
      </c>
      <c r="K37" s="2" t="s">
        <v>11</v>
      </c>
      <c r="L37" s="2" t="s">
        <v>12</v>
      </c>
      <c r="M37" s="2" t="s">
        <v>13</v>
      </c>
      <c r="N37" s="2" t="s">
        <v>14</v>
      </c>
      <c r="O37" s="2" t="s">
        <v>15</v>
      </c>
      <c r="P37" s="13">
        <f t="shared" si="0"/>
        <v>0</v>
      </c>
      <c r="Q37" s="6"/>
      <c r="T37" s="81"/>
      <c r="U37" s="81"/>
    </row>
    <row r="38" spans="1:21" x14ac:dyDescent="0.25">
      <c r="A38" s="87" t="s">
        <v>52</v>
      </c>
      <c r="B38" s="7" t="s">
        <v>53</v>
      </c>
      <c r="C38" s="4" t="s">
        <v>54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13">
        <f t="shared" si="0"/>
        <v>0</v>
      </c>
      <c r="Q38" s="6"/>
      <c r="R38" s="6"/>
      <c r="T38" s="8"/>
      <c r="U38" s="8"/>
    </row>
    <row r="39" spans="1:21" x14ac:dyDescent="0.25">
      <c r="A39" s="87"/>
      <c r="B39" s="7" t="s">
        <v>55</v>
      </c>
      <c r="C39" s="4" t="s">
        <v>56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13">
        <f t="shared" si="0"/>
        <v>0</v>
      </c>
      <c r="Q39" s="6"/>
      <c r="T39" s="9"/>
      <c r="U39" s="9"/>
    </row>
    <row r="40" spans="1:21" x14ac:dyDescent="0.25">
      <c r="A40" s="87"/>
      <c r="B40" s="7" t="s">
        <v>57</v>
      </c>
      <c r="C40" s="4" t="s">
        <v>56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13">
        <f t="shared" si="0"/>
        <v>0</v>
      </c>
      <c r="T40" s="10"/>
      <c r="U40" s="10"/>
    </row>
    <row r="41" spans="1:21" ht="27" customHeight="1" x14ac:dyDescent="0.25">
      <c r="A41" s="87"/>
      <c r="B41" s="88" t="s">
        <v>58</v>
      </c>
      <c r="C41" s="4" t="s">
        <v>56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13">
        <f t="shared" si="0"/>
        <v>0</v>
      </c>
    </row>
    <row r="42" spans="1:21" x14ac:dyDescent="0.25">
      <c r="A42" s="87"/>
      <c r="B42" s="88"/>
      <c r="C42" s="5" t="s">
        <v>30</v>
      </c>
      <c r="D42" s="17">
        <f>SUM(D38:D41)</f>
        <v>0</v>
      </c>
      <c r="E42" s="17">
        <f t="shared" ref="E42:O42" si="7">SUM(E38:E41)</f>
        <v>0</v>
      </c>
      <c r="F42" s="17">
        <f t="shared" si="7"/>
        <v>0</v>
      </c>
      <c r="G42" s="17">
        <f t="shared" si="7"/>
        <v>0</v>
      </c>
      <c r="H42" s="17">
        <f t="shared" si="7"/>
        <v>0</v>
      </c>
      <c r="I42" s="17">
        <f t="shared" si="7"/>
        <v>0</v>
      </c>
      <c r="J42" s="17">
        <f t="shared" si="7"/>
        <v>0</v>
      </c>
      <c r="K42" s="17">
        <f t="shared" si="7"/>
        <v>0</v>
      </c>
      <c r="L42" s="17">
        <f t="shared" si="7"/>
        <v>0</v>
      </c>
      <c r="M42" s="17">
        <f t="shared" si="7"/>
        <v>0</v>
      </c>
      <c r="N42" s="17">
        <f t="shared" si="7"/>
        <v>0</v>
      </c>
      <c r="O42" s="17">
        <f t="shared" si="7"/>
        <v>0</v>
      </c>
      <c r="P42" s="13">
        <f t="shared" si="0"/>
        <v>0</v>
      </c>
    </row>
    <row r="43" spans="1:21" ht="30" customHeight="1" x14ac:dyDescent="0.25">
      <c r="A43" s="87" t="s">
        <v>59</v>
      </c>
      <c r="B43" s="87"/>
      <c r="C43" s="87"/>
      <c r="D43" s="16">
        <f>SUM(D14+D20+D26+D30+D33+D36)</f>
        <v>0</v>
      </c>
      <c r="E43" s="16">
        <f t="shared" ref="E43:O43" si="8">SUM(E14+E20+E26+E30+E33+E36)</f>
        <v>0</v>
      </c>
      <c r="F43" s="16">
        <f t="shared" si="8"/>
        <v>0</v>
      </c>
      <c r="G43" s="16">
        <f t="shared" si="8"/>
        <v>0</v>
      </c>
      <c r="H43" s="16">
        <f t="shared" si="8"/>
        <v>0</v>
      </c>
      <c r="I43" s="16">
        <f t="shared" si="8"/>
        <v>0</v>
      </c>
      <c r="J43" s="16">
        <f t="shared" si="8"/>
        <v>0</v>
      </c>
      <c r="K43" s="16">
        <f t="shared" si="8"/>
        <v>0</v>
      </c>
      <c r="L43" s="16">
        <f t="shared" si="8"/>
        <v>0</v>
      </c>
      <c r="M43" s="16">
        <f t="shared" si="8"/>
        <v>0</v>
      </c>
      <c r="N43" s="16">
        <f t="shared" si="8"/>
        <v>0</v>
      </c>
      <c r="O43" s="16">
        <f t="shared" si="8"/>
        <v>0</v>
      </c>
      <c r="P43" s="13">
        <f t="shared" si="0"/>
        <v>0</v>
      </c>
    </row>
    <row r="44" spans="1:21" ht="30" customHeight="1" x14ac:dyDescent="0.25">
      <c r="A44" s="87" t="s">
        <v>60</v>
      </c>
      <c r="B44" s="87"/>
      <c r="C44" s="87"/>
      <c r="D44" s="16">
        <f>D42</f>
        <v>0</v>
      </c>
      <c r="E44" s="16">
        <f t="shared" ref="E44:O44" si="9">E42</f>
        <v>0</v>
      </c>
      <c r="F44" s="16">
        <f t="shared" si="9"/>
        <v>0</v>
      </c>
      <c r="G44" s="16">
        <f t="shared" si="9"/>
        <v>0</v>
      </c>
      <c r="H44" s="16">
        <f t="shared" si="9"/>
        <v>0</v>
      </c>
      <c r="I44" s="16">
        <f t="shared" si="9"/>
        <v>0</v>
      </c>
      <c r="J44" s="16">
        <f t="shared" si="9"/>
        <v>0</v>
      </c>
      <c r="K44" s="16">
        <f t="shared" si="9"/>
        <v>0</v>
      </c>
      <c r="L44" s="16">
        <f t="shared" si="9"/>
        <v>0</v>
      </c>
      <c r="M44" s="16">
        <f t="shared" si="9"/>
        <v>0</v>
      </c>
      <c r="N44" s="16">
        <f t="shared" si="9"/>
        <v>0</v>
      </c>
      <c r="O44" s="16">
        <f t="shared" si="9"/>
        <v>0</v>
      </c>
      <c r="P44" s="13">
        <f t="shared" si="0"/>
        <v>0</v>
      </c>
    </row>
    <row r="45" spans="1:21" x14ac:dyDescent="0.25">
      <c r="A45" s="86" t="s">
        <v>61</v>
      </c>
      <c r="B45" s="86"/>
      <c r="C45" s="86"/>
      <c r="D45" s="15">
        <f>SUM(D43:D44)</f>
        <v>0</v>
      </c>
      <c r="E45" s="15">
        <f t="shared" ref="E45:O45" si="10">SUM(E43:E44)</f>
        <v>0</v>
      </c>
      <c r="F45" s="15">
        <f t="shared" si="10"/>
        <v>0</v>
      </c>
      <c r="G45" s="15">
        <f t="shared" si="10"/>
        <v>0</v>
      </c>
      <c r="H45" s="15">
        <f t="shared" si="10"/>
        <v>0</v>
      </c>
      <c r="I45" s="15">
        <f t="shared" si="10"/>
        <v>0</v>
      </c>
      <c r="J45" s="15">
        <f t="shared" si="10"/>
        <v>0</v>
      </c>
      <c r="K45" s="15">
        <f t="shared" si="10"/>
        <v>0</v>
      </c>
      <c r="L45" s="15">
        <f t="shared" si="10"/>
        <v>0</v>
      </c>
      <c r="M45" s="15">
        <f t="shared" si="10"/>
        <v>0</v>
      </c>
      <c r="N45" s="15">
        <f>SUM(N43:N44)</f>
        <v>0</v>
      </c>
      <c r="O45" s="15">
        <f t="shared" si="10"/>
        <v>0</v>
      </c>
      <c r="P45" s="13">
        <f t="shared" si="0"/>
        <v>0</v>
      </c>
    </row>
    <row r="46" spans="1:21" ht="30" customHeight="1" x14ac:dyDescent="0.25">
      <c r="A46" s="87" t="s">
        <v>62</v>
      </c>
      <c r="B46" s="87"/>
      <c r="C46" s="87"/>
      <c r="D46" s="16">
        <f>Receitas!B15-Despesas!D43</f>
        <v>416300.14</v>
      </c>
      <c r="E46" s="16">
        <f>D46+Receitas!C15-Despesas!E43</f>
        <v>416300.14</v>
      </c>
      <c r="F46" s="16">
        <f>E46+Receitas!D15-Despesas!F43</f>
        <v>416300.14</v>
      </c>
      <c r="G46" s="16">
        <f>F46+Receitas!E15-Despesas!G43</f>
        <v>416300.14</v>
      </c>
      <c r="H46" s="16">
        <f>G46+Receitas!F15-Despesas!H43</f>
        <v>416300.14</v>
      </c>
      <c r="I46" s="16">
        <f>H46+Receitas!G15-Despesas!I43</f>
        <v>416300.14</v>
      </c>
      <c r="J46" s="16">
        <f>I46+Receitas!H15-Despesas!J43</f>
        <v>416300.14</v>
      </c>
      <c r="K46" s="16">
        <f>J46+Receitas!I15-Despesas!K43</f>
        <v>416300.14</v>
      </c>
      <c r="L46" s="16">
        <f>K46+Receitas!J15-Despesas!L43</f>
        <v>416300.14</v>
      </c>
      <c r="M46" s="16">
        <f>L46+Receitas!K15-Despesas!M43</f>
        <v>416300.14</v>
      </c>
      <c r="N46" s="16">
        <f>M46+Receitas!L15-Despesas!N43</f>
        <v>416300.14</v>
      </c>
      <c r="O46" s="16">
        <f>N46+Receitas!M15-Despesas!O43</f>
        <v>416300.14</v>
      </c>
      <c r="P46" s="14">
        <f>O46</f>
        <v>416300.14</v>
      </c>
    </row>
    <row r="47" spans="1:21" ht="30" customHeight="1" x14ac:dyDescent="0.25">
      <c r="A47" s="87" t="s">
        <v>63</v>
      </c>
      <c r="B47" s="87"/>
      <c r="C47" s="87"/>
      <c r="D47" s="16">
        <f>D42-Receitas!B16</f>
        <v>0</v>
      </c>
      <c r="E47" s="16">
        <f>D47+Receitas!C16-Despesas!E42</f>
        <v>0</v>
      </c>
      <c r="F47" s="16">
        <f>E47+Receitas!D16-Despesas!F42</f>
        <v>0</v>
      </c>
      <c r="G47" s="16">
        <f>F47+Receitas!E16-Despesas!G42</f>
        <v>0</v>
      </c>
      <c r="H47" s="16">
        <f>G47+Receitas!F16-Despesas!H42</f>
        <v>0</v>
      </c>
      <c r="I47" s="16">
        <f>H47+Receitas!G16-Despesas!I42</f>
        <v>0</v>
      </c>
      <c r="J47" s="16">
        <f>I47+Receitas!H16-Despesas!J42</f>
        <v>0</v>
      </c>
      <c r="K47" s="16">
        <f>J47+Receitas!I16-Despesas!K42</f>
        <v>0</v>
      </c>
      <c r="L47" s="16">
        <f>K47+Receitas!J16-Despesas!L42</f>
        <v>0</v>
      </c>
      <c r="M47" s="16">
        <f>L47+Receitas!K16-Despesas!M42</f>
        <v>0</v>
      </c>
      <c r="N47" s="16">
        <f>M47+Receitas!L16-Despesas!N42</f>
        <v>0</v>
      </c>
      <c r="O47" s="16">
        <f>N47+Receitas!M16-Despesas!O42</f>
        <v>0</v>
      </c>
      <c r="P47" s="14">
        <f>O47</f>
        <v>0</v>
      </c>
    </row>
    <row r="48" spans="1:21" x14ac:dyDescent="0.25">
      <c r="A48" s="86" t="s">
        <v>64</v>
      </c>
      <c r="B48" s="86"/>
      <c r="C48" s="86"/>
      <c r="D48" s="15">
        <f>SUM(D46:D47)</f>
        <v>416300.14</v>
      </c>
      <c r="E48" s="15">
        <f t="shared" ref="E48:O48" si="11">SUM(E46:E47)</f>
        <v>416300.14</v>
      </c>
      <c r="F48" s="15">
        <f t="shared" si="11"/>
        <v>416300.14</v>
      </c>
      <c r="G48" s="15">
        <f t="shared" si="11"/>
        <v>416300.14</v>
      </c>
      <c r="H48" s="15">
        <f t="shared" si="11"/>
        <v>416300.14</v>
      </c>
      <c r="I48" s="15">
        <f t="shared" si="11"/>
        <v>416300.14</v>
      </c>
      <c r="J48" s="15">
        <f t="shared" si="11"/>
        <v>416300.14</v>
      </c>
      <c r="K48" s="15">
        <f t="shared" si="11"/>
        <v>416300.14</v>
      </c>
      <c r="L48" s="15">
        <f t="shared" si="11"/>
        <v>416300.14</v>
      </c>
      <c r="M48" s="15">
        <f>SUM(M46:M47)</f>
        <v>416300.14</v>
      </c>
      <c r="N48" s="15">
        <f>SUM(N46:N47)</f>
        <v>416300.14</v>
      </c>
      <c r="O48" s="15">
        <f t="shared" si="11"/>
        <v>416300.14</v>
      </c>
      <c r="P48" s="14">
        <f>O48</f>
        <v>416300.14</v>
      </c>
    </row>
    <row r="49" spans="1:16" x14ac:dyDescent="0.25">
      <c r="D49" s="11"/>
    </row>
    <row r="50" spans="1:16" x14ac:dyDescent="0.25">
      <c r="B50" s="1" t="s">
        <v>169</v>
      </c>
      <c r="C50" s="1">
        <v>622110000</v>
      </c>
    </row>
    <row r="51" spans="1:16" x14ac:dyDescent="0.25">
      <c r="B51" s="68"/>
      <c r="C51" s="68"/>
      <c r="D51" s="6"/>
      <c r="F51" s="6"/>
      <c r="G51" s="6"/>
      <c r="I51" s="6"/>
      <c r="K51" s="43"/>
      <c r="L51" s="49"/>
      <c r="N51" s="50"/>
    </row>
    <row r="52" spans="1:16" x14ac:dyDescent="0.25">
      <c r="A52" s="6"/>
      <c r="B52" s="62"/>
      <c r="C52" s="6"/>
      <c r="D52" s="6"/>
      <c r="F52" s="6"/>
      <c r="G52" s="6"/>
      <c r="H52" s="6"/>
      <c r="I52" s="6"/>
      <c r="J52" s="6"/>
      <c r="K52" s="43"/>
      <c r="L52" s="49"/>
      <c r="P52" s="12"/>
    </row>
    <row r="53" spans="1:16" x14ac:dyDescent="0.25">
      <c r="A53" s="6"/>
      <c r="B53" s="62"/>
      <c r="C53" s="6"/>
      <c r="D53" s="6"/>
      <c r="F53" s="6"/>
      <c r="G53" s="6"/>
      <c r="H53" s="6"/>
      <c r="I53" s="62"/>
      <c r="J53" s="6"/>
      <c r="K53" s="43"/>
      <c r="L53" s="49"/>
    </row>
    <row r="54" spans="1:16" x14ac:dyDescent="0.25">
      <c r="A54" s="6"/>
      <c r="B54" s="62"/>
      <c r="C54" s="6"/>
      <c r="D54" s="6"/>
      <c r="F54" s="6"/>
      <c r="G54" s="6"/>
      <c r="H54" s="43"/>
      <c r="I54" s="46"/>
      <c r="J54" s="6"/>
      <c r="K54" s="43"/>
      <c r="L54" s="49"/>
    </row>
    <row r="55" spans="1:16" x14ac:dyDescent="0.25">
      <c r="A55" s="6"/>
      <c r="B55" s="62"/>
      <c r="C55" s="6"/>
      <c r="D55" s="6"/>
      <c r="F55" s="6"/>
      <c r="G55" s="6"/>
      <c r="H55" s="6"/>
      <c r="I55" s="62"/>
      <c r="J55" s="6"/>
      <c r="K55" s="43"/>
      <c r="L55" s="49"/>
    </row>
    <row r="56" spans="1:16" x14ac:dyDescent="0.25">
      <c r="A56" s="6"/>
      <c r="B56" s="62"/>
      <c r="C56" s="6"/>
      <c r="D56" s="6"/>
      <c r="F56" s="6"/>
      <c r="G56" s="6"/>
      <c r="H56" s="6"/>
      <c r="I56" s="50"/>
      <c r="J56" s="6"/>
      <c r="K56" s="43"/>
      <c r="L56" s="49"/>
      <c r="N56" s="6"/>
    </row>
    <row r="57" spans="1:16" x14ac:dyDescent="0.25">
      <c r="A57" s="6"/>
      <c r="B57" s="69"/>
      <c r="C57" s="47"/>
      <c r="D57" s="6"/>
      <c r="F57" s="6"/>
      <c r="G57" s="6"/>
      <c r="H57" s="6"/>
      <c r="I57" s="6"/>
      <c r="J57" s="6"/>
      <c r="K57" s="43"/>
      <c r="L57" s="49"/>
    </row>
    <row r="58" spans="1:16" x14ac:dyDescent="0.25">
      <c r="A58" s="6"/>
      <c r="B58" s="69"/>
      <c r="C58" s="47"/>
      <c r="D58" s="6"/>
      <c r="F58" s="6"/>
      <c r="G58" s="6"/>
      <c r="H58" s="6"/>
      <c r="I58" s="6"/>
      <c r="J58" s="6"/>
      <c r="K58" s="43"/>
      <c r="L58" s="49"/>
    </row>
    <row r="59" spans="1:16" x14ac:dyDescent="0.25">
      <c r="A59" s="6"/>
      <c r="B59" s="69"/>
      <c r="C59" s="47"/>
      <c r="D59" s="6"/>
      <c r="F59" s="6"/>
      <c r="G59" s="6"/>
      <c r="H59" s="6"/>
      <c r="I59" s="6"/>
      <c r="J59" s="6"/>
      <c r="K59" s="43"/>
      <c r="L59" s="49"/>
    </row>
    <row r="60" spans="1:16" x14ac:dyDescent="0.25">
      <c r="A60" s="6"/>
      <c r="B60" s="69"/>
      <c r="C60" s="47"/>
      <c r="D60" s="6"/>
      <c r="F60" s="6"/>
      <c r="G60" s="6"/>
      <c r="H60" s="6"/>
      <c r="I60" s="6"/>
      <c r="J60" s="6"/>
      <c r="K60" s="43"/>
      <c r="L60" s="58"/>
    </row>
    <row r="61" spans="1:16" x14ac:dyDescent="0.25">
      <c r="A61" s="6"/>
      <c r="B61" s="69"/>
      <c r="C61" s="47"/>
      <c r="D61" s="6"/>
      <c r="F61" s="6"/>
      <c r="H61" s="6"/>
      <c r="I61" s="6"/>
      <c r="J61" s="6"/>
      <c r="K61" s="43"/>
      <c r="L61" s="43"/>
      <c r="M61" s="57"/>
    </row>
    <row r="62" spans="1:16" x14ac:dyDescent="0.25">
      <c r="A62" s="6"/>
      <c r="B62" s="69"/>
      <c r="C62" s="47"/>
      <c r="D62" s="6"/>
      <c r="E62" s="57"/>
      <c r="F62" s="6"/>
      <c r="G62" s="6"/>
      <c r="H62" s="6"/>
      <c r="I62" s="6"/>
      <c r="J62" s="6"/>
      <c r="K62" s="43"/>
      <c r="L62" s="43"/>
      <c r="N62" s="6"/>
    </row>
    <row r="63" spans="1:16" x14ac:dyDescent="0.25">
      <c r="A63" s="6"/>
      <c r="B63" s="69"/>
      <c r="C63" s="48"/>
      <c r="D63" s="6"/>
      <c r="F63" s="6"/>
      <c r="G63" s="6"/>
      <c r="H63" s="6"/>
      <c r="I63" s="6"/>
      <c r="J63" s="6"/>
      <c r="K63" s="43"/>
      <c r="L63" s="42"/>
      <c r="N63" s="6"/>
    </row>
    <row r="64" spans="1:16" x14ac:dyDescent="0.25">
      <c r="A64" s="6"/>
      <c r="C64" s="1" t="s">
        <v>157</v>
      </c>
      <c r="D64" s="6"/>
      <c r="F64" s="6"/>
      <c r="G64" s="6"/>
      <c r="H64" s="6"/>
      <c r="I64" s="6"/>
      <c r="J64" s="6"/>
      <c r="K64" s="43"/>
      <c r="L64" s="59"/>
      <c r="N64" s="6"/>
    </row>
    <row r="65" spans="1:14" x14ac:dyDescent="0.25">
      <c r="A65" s="6"/>
      <c r="D65" s="6"/>
      <c r="F65" s="6"/>
      <c r="G65" s="6"/>
      <c r="H65" s="6"/>
      <c r="I65" s="6"/>
      <c r="J65" s="6"/>
      <c r="K65" s="43"/>
      <c r="L65" s="59"/>
      <c r="N65" s="6"/>
    </row>
    <row r="66" spans="1:14" x14ac:dyDescent="0.25">
      <c r="A66" s="6"/>
      <c r="D66" s="6"/>
      <c r="F66" s="6"/>
      <c r="G66" s="6"/>
      <c r="H66" s="6"/>
      <c r="I66" s="6"/>
      <c r="J66" s="6"/>
      <c r="K66" s="43"/>
      <c r="L66" s="59"/>
      <c r="N66" s="6"/>
    </row>
    <row r="67" spans="1:14" x14ac:dyDescent="0.25">
      <c r="A67" s="6"/>
      <c r="D67" s="6"/>
      <c r="F67" s="6"/>
      <c r="G67" s="6"/>
      <c r="H67" s="6"/>
      <c r="I67" s="6"/>
      <c r="J67" s="6"/>
      <c r="K67" s="43"/>
      <c r="L67" s="59"/>
      <c r="N67" s="6"/>
    </row>
    <row r="68" spans="1:14" x14ac:dyDescent="0.25">
      <c r="A68" s="6"/>
      <c r="D68" s="6"/>
      <c r="F68" s="6"/>
      <c r="G68" s="6"/>
      <c r="H68" s="6"/>
      <c r="I68" s="6"/>
      <c r="J68" s="6"/>
      <c r="K68" s="43"/>
      <c r="L68" s="59"/>
      <c r="N68" s="6"/>
    </row>
    <row r="69" spans="1:14" x14ac:dyDescent="0.25">
      <c r="A69" s="70"/>
      <c r="B69" s="70"/>
      <c r="C69" s="70"/>
      <c r="D69" s="6"/>
      <c r="F69" s="6"/>
      <c r="G69" s="6"/>
      <c r="H69" s="43"/>
      <c r="I69" s="42"/>
      <c r="J69" s="43"/>
      <c r="K69" s="6"/>
      <c r="N69" s="6"/>
    </row>
    <row r="70" spans="1:14" x14ac:dyDescent="0.25">
      <c r="C70" s="6"/>
      <c r="D70" s="6"/>
      <c r="F70" s="6"/>
      <c r="G70" s="6"/>
      <c r="H70" s="43"/>
      <c r="I70" s="42"/>
      <c r="J70" s="43"/>
      <c r="K70" s="6"/>
      <c r="N70" s="6"/>
    </row>
    <row r="71" spans="1:14" x14ac:dyDescent="0.25">
      <c r="C71" s="6"/>
      <c r="D71" s="6"/>
      <c r="F71" s="6"/>
      <c r="G71" s="6"/>
      <c r="H71" s="43"/>
      <c r="I71" s="42"/>
      <c r="J71" s="43"/>
      <c r="K71" s="6"/>
      <c r="N71" s="6"/>
    </row>
    <row r="72" spans="1:14" x14ac:dyDescent="0.25">
      <c r="C72" s="6"/>
      <c r="D72" s="6"/>
      <c r="F72" s="6"/>
      <c r="G72" s="6"/>
      <c r="H72" s="42"/>
      <c r="I72" s="42"/>
      <c r="J72" s="43"/>
      <c r="K72" s="6"/>
      <c r="N72" s="6"/>
    </row>
    <row r="73" spans="1:14" x14ac:dyDescent="0.25">
      <c r="A73" s="6"/>
      <c r="C73" s="6"/>
      <c r="D73" s="6"/>
      <c r="F73" s="6"/>
      <c r="H73" s="43"/>
      <c r="I73" s="42"/>
      <c r="J73" s="43"/>
      <c r="K73" s="6"/>
      <c r="N73" s="6"/>
    </row>
    <row r="74" spans="1:14" x14ac:dyDescent="0.25">
      <c r="A74" s="6"/>
      <c r="C74" s="6"/>
      <c r="D74" s="6"/>
      <c r="F74" s="6"/>
      <c r="H74" s="43"/>
      <c r="I74" s="42"/>
      <c r="J74" s="43"/>
      <c r="K74" s="6"/>
      <c r="N74" s="6"/>
    </row>
    <row r="75" spans="1:14" x14ac:dyDescent="0.25">
      <c r="C75" s="6"/>
      <c r="D75" s="6"/>
      <c r="F75" s="6"/>
      <c r="H75" s="42"/>
      <c r="I75" s="43"/>
      <c r="J75" s="43"/>
      <c r="K75" s="6"/>
      <c r="N75" s="6"/>
    </row>
    <row r="76" spans="1:14" x14ac:dyDescent="0.25">
      <c r="C76" s="6"/>
      <c r="D76" s="6"/>
      <c r="F76" s="6"/>
      <c r="H76" s="42"/>
      <c r="I76" s="42"/>
      <c r="J76" s="43"/>
      <c r="K76" s="6"/>
      <c r="N76" s="6"/>
    </row>
    <row r="77" spans="1:14" x14ac:dyDescent="0.25">
      <c r="C77" s="6"/>
      <c r="D77" s="6"/>
      <c r="F77" s="6"/>
      <c r="H77" s="42"/>
      <c r="I77" s="42"/>
      <c r="J77" s="43"/>
      <c r="K77" s="6"/>
      <c r="N77" s="6"/>
    </row>
    <row r="78" spans="1:14" x14ac:dyDescent="0.25">
      <c r="B78" s="42"/>
      <c r="C78" s="44"/>
      <c r="D78" s="6"/>
      <c r="F78" s="6"/>
      <c r="H78" s="48"/>
      <c r="I78" s="42"/>
      <c r="J78" s="42"/>
      <c r="K78" s="6"/>
      <c r="N78" s="6"/>
    </row>
    <row r="79" spans="1:14" x14ac:dyDescent="0.25">
      <c r="B79" s="42"/>
      <c r="C79" s="44"/>
      <c r="F79" s="6"/>
      <c r="H79" s="42"/>
      <c r="I79" s="42"/>
      <c r="J79" s="43"/>
      <c r="K79" s="6"/>
      <c r="N79" s="6"/>
    </row>
    <row r="80" spans="1:14" x14ac:dyDescent="0.25">
      <c r="D80" s="6"/>
      <c r="F80" s="6"/>
      <c r="H80" s="42"/>
      <c r="I80" s="42"/>
      <c r="J80" s="60"/>
      <c r="K80" s="6"/>
      <c r="N80" s="6"/>
    </row>
    <row r="81" spans="2:14" x14ac:dyDescent="0.25">
      <c r="D81" s="6"/>
      <c r="H81" s="43"/>
      <c r="I81" s="42"/>
      <c r="J81" s="42"/>
      <c r="K81" s="6"/>
      <c r="N81" s="6"/>
    </row>
    <row r="82" spans="2:14" x14ac:dyDescent="0.25">
      <c r="B82" s="1" t="s">
        <v>159</v>
      </c>
      <c r="C82" s="45">
        <f>C62+C79</f>
        <v>0</v>
      </c>
      <c r="D82" s="6"/>
      <c r="F82" s="6"/>
      <c r="G82" s="6"/>
      <c r="H82" s="43"/>
      <c r="I82" s="42"/>
      <c r="J82" s="43"/>
      <c r="K82" s="6"/>
      <c r="N82" s="6"/>
    </row>
    <row r="83" spans="2:14" x14ac:dyDescent="0.25">
      <c r="D83" s="6"/>
      <c r="K83" s="6"/>
      <c r="N83" s="6"/>
    </row>
    <row r="84" spans="2:14" x14ac:dyDescent="0.25">
      <c r="D84" s="6"/>
      <c r="K84" s="6"/>
    </row>
    <row r="85" spans="2:14" x14ac:dyDescent="0.25">
      <c r="C85" s="57"/>
      <c r="D85" s="6"/>
      <c r="K85" s="61"/>
      <c r="N85" s="6"/>
    </row>
    <row r="86" spans="2:14" x14ac:dyDescent="0.25">
      <c r="D86" s="6"/>
      <c r="N86" s="6"/>
    </row>
    <row r="87" spans="2:14" x14ac:dyDescent="0.25">
      <c r="D87" s="6"/>
      <c r="G87" s="6"/>
      <c r="N87" s="6"/>
    </row>
    <row r="88" spans="2:14" x14ac:dyDescent="0.25">
      <c r="D88" s="6"/>
      <c r="G88" s="6"/>
      <c r="N88" s="6"/>
    </row>
    <row r="89" spans="2:14" x14ac:dyDescent="0.25">
      <c r="D89" s="6"/>
      <c r="G89" s="6"/>
      <c r="H89" s="50"/>
      <c r="N89" s="6"/>
    </row>
    <row r="90" spans="2:14" x14ac:dyDescent="0.25">
      <c r="D90" s="6"/>
      <c r="G90" s="6"/>
      <c r="N90" s="6"/>
    </row>
    <row r="91" spans="2:14" x14ac:dyDescent="0.25">
      <c r="D91" s="6"/>
      <c r="G91" s="6"/>
    </row>
    <row r="92" spans="2:14" x14ac:dyDescent="0.25">
      <c r="D92" s="6"/>
      <c r="G92" s="6"/>
    </row>
    <row r="93" spans="2:14" x14ac:dyDescent="0.25">
      <c r="D93" s="6"/>
      <c r="G93" s="6"/>
    </row>
    <row r="94" spans="2:14" x14ac:dyDescent="0.25">
      <c r="D94" s="6"/>
      <c r="G94" s="6"/>
    </row>
    <row r="95" spans="2:14" x14ac:dyDescent="0.25">
      <c r="D95" s="6"/>
      <c r="G95" s="6"/>
    </row>
    <row r="96" spans="2:14" x14ac:dyDescent="0.25">
      <c r="D96" s="6"/>
      <c r="G96" s="6"/>
    </row>
    <row r="97" spans="4:7" x14ac:dyDescent="0.25">
      <c r="D97" s="6"/>
      <c r="G97" s="6"/>
    </row>
    <row r="98" spans="4:7" x14ac:dyDescent="0.25">
      <c r="D98" s="6"/>
    </row>
    <row r="99" spans="4:7" x14ac:dyDescent="0.25">
      <c r="D99" s="6"/>
    </row>
    <row r="100" spans="4:7" x14ac:dyDescent="0.25">
      <c r="D100" s="6"/>
    </row>
    <row r="101" spans="4:7" x14ac:dyDescent="0.25">
      <c r="D101" s="6"/>
    </row>
  </sheetData>
  <mergeCells count="17">
    <mergeCell ref="A48:C48"/>
    <mergeCell ref="A38:A42"/>
    <mergeCell ref="B41:B42"/>
    <mergeCell ref="A43:C43"/>
    <mergeCell ref="A44:C44"/>
    <mergeCell ref="A45:C45"/>
    <mergeCell ref="A46:C46"/>
    <mergeCell ref="A47:C47"/>
    <mergeCell ref="A1:P1"/>
    <mergeCell ref="T37:U37"/>
    <mergeCell ref="B3:B14"/>
    <mergeCell ref="B15:B20"/>
    <mergeCell ref="B21:B26"/>
    <mergeCell ref="B27:B30"/>
    <mergeCell ref="B31:B33"/>
    <mergeCell ref="B34:B36"/>
    <mergeCell ref="A3:A36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>
      <selection activeCell="Q5" sqref="Q5"/>
    </sheetView>
  </sheetViews>
  <sheetFormatPr defaultRowHeight="15" x14ac:dyDescent="0.25"/>
  <cols>
    <col min="1" max="1" width="10.140625" bestFit="1" customWidth="1"/>
    <col min="3" max="4" width="11.5703125" bestFit="1" customWidth="1"/>
    <col min="6" max="9" width="10.140625" bestFit="1" customWidth="1"/>
    <col min="10" max="10" width="13.28515625" bestFit="1" customWidth="1"/>
    <col min="11" max="11" width="10.140625" bestFit="1" customWidth="1"/>
    <col min="13" max="13" width="16.42578125" bestFit="1" customWidth="1"/>
    <col min="14" max="14" width="13.28515625" bestFit="1" customWidth="1"/>
    <col min="16" max="16" width="11.7109375" bestFit="1" customWidth="1"/>
    <col min="17" max="17" width="10.140625" bestFit="1" customWidth="1"/>
  </cols>
  <sheetData>
    <row r="1" spans="1:17" x14ac:dyDescent="0.25">
      <c r="A1" s="71">
        <v>20228</v>
      </c>
      <c r="F1">
        <v>85.96</v>
      </c>
      <c r="G1" s="71">
        <v>39737.199999999997</v>
      </c>
      <c r="H1" s="71">
        <v>5799</v>
      </c>
      <c r="I1" s="71">
        <v>21490</v>
      </c>
      <c r="J1" s="71">
        <v>88509.1</v>
      </c>
      <c r="M1" s="71">
        <v>-1487.53</v>
      </c>
      <c r="Q1" s="71">
        <v>9800</v>
      </c>
    </row>
    <row r="2" spans="1:17" x14ac:dyDescent="0.25">
      <c r="A2" s="71">
        <v>2542</v>
      </c>
      <c r="F2" s="71">
        <v>2402.7199999999998</v>
      </c>
      <c r="G2" s="71">
        <v>10170</v>
      </c>
      <c r="H2" s="71">
        <v>1810.34</v>
      </c>
      <c r="I2" s="71">
        <v>98054.2</v>
      </c>
      <c r="J2" s="71">
        <v>138996</v>
      </c>
      <c r="M2" s="71">
        <v>-73340.240000000005</v>
      </c>
      <c r="Q2" s="71">
        <v>135772.5</v>
      </c>
    </row>
    <row r="3" spans="1:17" x14ac:dyDescent="0.25">
      <c r="A3">
        <v>109.99</v>
      </c>
      <c r="F3" s="71">
        <v>9800</v>
      </c>
      <c r="G3" s="71">
        <v>2387</v>
      </c>
      <c r="H3" s="71">
        <v>5925</v>
      </c>
      <c r="I3" s="71">
        <v>35021</v>
      </c>
      <c r="J3" s="71">
        <v>1039</v>
      </c>
      <c r="M3" s="71">
        <v>-79057.399999999994</v>
      </c>
      <c r="Q3" s="71">
        <v>58000</v>
      </c>
    </row>
    <row r="4" spans="1:17" x14ac:dyDescent="0.25">
      <c r="A4" s="71">
        <v>6064.8</v>
      </c>
      <c r="C4" s="71">
        <v>-531762.65</v>
      </c>
      <c r="F4" s="71">
        <v>6450</v>
      </c>
      <c r="G4" s="71">
        <v>12590</v>
      </c>
      <c r="H4" s="71">
        <v>4754.75</v>
      </c>
      <c r="I4" s="71">
        <v>1998</v>
      </c>
      <c r="J4" s="71">
        <v>1014.48</v>
      </c>
      <c r="M4" s="71">
        <v>-4396</v>
      </c>
      <c r="Q4" s="71">
        <v>48000</v>
      </c>
    </row>
    <row r="5" spans="1:17" x14ac:dyDescent="0.25">
      <c r="A5" s="71">
        <v>8883</v>
      </c>
      <c r="C5" s="71">
        <v>-1000</v>
      </c>
      <c r="F5" s="71">
        <v>135772.5</v>
      </c>
      <c r="G5" s="71">
        <v>1842</v>
      </c>
      <c r="H5" s="71">
        <v>5043.55</v>
      </c>
      <c r="I5" s="71">
        <v>79057.399999999994</v>
      </c>
      <c r="J5" s="71">
        <v>48000</v>
      </c>
      <c r="M5" s="71">
        <v>-8768.4</v>
      </c>
    </row>
    <row r="6" spans="1:17" x14ac:dyDescent="0.25">
      <c r="A6">
        <v>369</v>
      </c>
      <c r="C6">
        <v>-260</v>
      </c>
      <c r="F6" s="71">
        <v>58000</v>
      </c>
      <c r="G6" s="71">
        <v>11736</v>
      </c>
      <c r="H6" s="71">
        <v>2520</v>
      </c>
      <c r="I6" s="71">
        <v>19730.8</v>
      </c>
      <c r="J6" s="72">
        <f>SUM(J1:J5)</f>
        <v>277558.58</v>
      </c>
      <c r="M6">
        <v>-76</v>
      </c>
    </row>
    <row r="7" spans="1:17" x14ac:dyDescent="0.25">
      <c r="A7" s="71">
        <v>1274.98</v>
      </c>
      <c r="C7" t="s">
        <v>157</v>
      </c>
      <c r="F7" s="71">
        <v>73340.240000000005</v>
      </c>
      <c r="G7" s="71">
        <v>5950</v>
      </c>
      <c r="H7" s="71">
        <v>3060</v>
      </c>
      <c r="I7" s="71">
        <v>15104</v>
      </c>
      <c r="M7">
        <v>-828</v>
      </c>
    </row>
    <row r="8" spans="1:17" x14ac:dyDescent="0.25">
      <c r="A8" s="71">
        <v>1756</v>
      </c>
      <c r="C8" s="73">
        <f>SUM(C1:C6)</f>
        <v>-533022.65</v>
      </c>
      <c r="F8" s="71">
        <v>158275.82</v>
      </c>
      <c r="G8" s="71">
        <v>69601.5</v>
      </c>
      <c r="H8" s="71">
        <v>24309.599999999999</v>
      </c>
      <c r="I8" s="71">
        <v>45061.1</v>
      </c>
      <c r="M8" s="71">
        <v>-3060</v>
      </c>
    </row>
    <row r="9" spans="1:17" x14ac:dyDescent="0.25">
      <c r="A9" s="71">
        <v>20833.689999999999</v>
      </c>
      <c r="F9" s="71">
        <v>606916.13</v>
      </c>
      <c r="G9" s="71">
        <v>56889</v>
      </c>
      <c r="H9" s="71">
        <v>7341</v>
      </c>
      <c r="I9" s="71">
        <v>20500</v>
      </c>
      <c r="M9" t="s">
        <v>157</v>
      </c>
    </row>
    <row r="10" spans="1:17" x14ac:dyDescent="0.25">
      <c r="A10">
        <v>260</v>
      </c>
      <c r="C10" t="s">
        <v>161</v>
      </c>
      <c r="D10" s="74">
        <f>A17+C8</f>
        <v>-407717.16000000003</v>
      </c>
      <c r="F10" s="71">
        <v>12298</v>
      </c>
      <c r="G10" s="71">
        <v>4000</v>
      </c>
      <c r="H10" s="71">
        <v>59131.33</v>
      </c>
      <c r="I10" s="71">
        <v>2310</v>
      </c>
      <c r="M10" s="77">
        <f>SUM(M1:M8)</f>
        <v>-171013.56999999998</v>
      </c>
    </row>
    <row r="11" spans="1:17" x14ac:dyDescent="0.25">
      <c r="A11" s="71">
        <v>15789.9</v>
      </c>
      <c r="F11" s="71">
        <v>8230</v>
      </c>
      <c r="G11">
        <v>393.84</v>
      </c>
      <c r="H11" s="71">
        <v>4689</v>
      </c>
      <c r="I11" s="71">
        <v>4731.74</v>
      </c>
    </row>
    <row r="12" spans="1:17" x14ac:dyDescent="0.25">
      <c r="A12" s="71">
        <v>11536</v>
      </c>
      <c r="F12" s="71">
        <v>8332</v>
      </c>
      <c r="G12" s="71">
        <v>10620</v>
      </c>
      <c r="H12" s="71">
        <v>33681.199999999997</v>
      </c>
      <c r="I12" s="71">
        <v>2368.56</v>
      </c>
    </row>
    <row r="13" spans="1:17" x14ac:dyDescent="0.25">
      <c r="A13" s="71">
        <v>1169.94</v>
      </c>
      <c r="F13" s="75">
        <f>SUM(F1:F12)</f>
        <v>1079903.3700000001</v>
      </c>
      <c r="G13" s="72">
        <f>SUM(G1:G12)</f>
        <v>225916.54</v>
      </c>
      <c r="H13" s="72">
        <f>SUM(H1:H12)</f>
        <v>158064.77000000002</v>
      </c>
      <c r="I13" s="72">
        <f>SUM(I1:I12)</f>
        <v>345426.8</v>
      </c>
      <c r="M13" t="s">
        <v>160</v>
      </c>
      <c r="N13" s="76">
        <f>F13+G13+H13+I13+J6+M10</f>
        <v>1915856.4900000002</v>
      </c>
    </row>
    <row r="14" spans="1:17" x14ac:dyDescent="0.25">
      <c r="A14" s="71">
        <v>34200</v>
      </c>
      <c r="N14" s="35">
        <f>D10+N13</f>
        <v>1508139.33</v>
      </c>
    </row>
    <row r="15" spans="1:17" x14ac:dyDescent="0.25">
      <c r="A15">
        <v>260</v>
      </c>
    </row>
    <row r="16" spans="1:17" x14ac:dyDescent="0.25">
      <c r="A16">
        <v>28.19</v>
      </c>
    </row>
    <row r="17" spans="1:16" x14ac:dyDescent="0.25">
      <c r="A17" s="72">
        <f>SUM(A1:A16)</f>
        <v>125305.49</v>
      </c>
      <c r="H17" t="s">
        <v>170</v>
      </c>
      <c r="J17" s="35">
        <f>D10+N13</f>
        <v>1508139.33</v>
      </c>
    </row>
    <row r="22" spans="1:16" x14ac:dyDescent="0.25">
      <c r="I22">
        <v>155912</v>
      </c>
      <c r="J22" t="s">
        <v>162</v>
      </c>
      <c r="K22" s="71"/>
      <c r="N22">
        <v>158705</v>
      </c>
    </row>
    <row r="23" spans="1:16" x14ac:dyDescent="0.25">
      <c r="I23" t="s">
        <v>171</v>
      </c>
      <c r="M23" s="71">
        <v>2762846.13</v>
      </c>
      <c r="N23" s="71">
        <v>125305.49</v>
      </c>
      <c r="P23" s="71">
        <f>M23+N23</f>
        <v>2888151.62</v>
      </c>
    </row>
    <row r="24" spans="1:16" x14ac:dyDescent="0.25">
      <c r="I24" t="s">
        <v>172</v>
      </c>
      <c r="K24" t="s">
        <v>157</v>
      </c>
      <c r="M24" s="71">
        <v>964924.81</v>
      </c>
      <c r="N24" s="71">
        <v>533022.65</v>
      </c>
      <c r="P24" s="71">
        <f>M24+N24</f>
        <v>1497947.46</v>
      </c>
    </row>
    <row r="25" spans="1:16" x14ac:dyDescent="0.25">
      <c r="I25" t="s">
        <v>173</v>
      </c>
      <c r="M25" t="s">
        <v>174</v>
      </c>
      <c r="N25" t="s">
        <v>176</v>
      </c>
    </row>
    <row r="26" spans="1:16" x14ac:dyDescent="0.25">
      <c r="M26" t="s">
        <v>175</v>
      </c>
      <c r="N26" t="s">
        <v>177</v>
      </c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>
      <selection activeCell="H14" sqref="H14:H15"/>
    </sheetView>
  </sheetViews>
  <sheetFormatPr defaultRowHeight="15" x14ac:dyDescent="0.25"/>
  <cols>
    <col min="2" max="2" width="14.140625" bestFit="1" customWidth="1"/>
    <col min="3" max="3" width="40.42578125" bestFit="1" customWidth="1"/>
    <col min="4" max="4" width="18.28515625" bestFit="1" customWidth="1"/>
    <col min="8" max="10" width="13.28515625" bestFit="1" customWidth="1"/>
  </cols>
  <sheetData>
    <row r="1" spans="1:8" x14ac:dyDescent="0.25">
      <c r="A1" s="27"/>
      <c r="B1" s="27"/>
      <c r="C1" s="27"/>
      <c r="D1" s="27"/>
      <c r="E1" s="27"/>
    </row>
    <row r="2" spans="1:8" x14ac:dyDescent="0.25">
      <c r="A2" s="27"/>
      <c r="B2" s="27"/>
      <c r="C2" s="27"/>
      <c r="D2" s="27"/>
      <c r="E2" s="27"/>
    </row>
    <row r="3" spans="1:8" ht="18.75" x14ac:dyDescent="0.3">
      <c r="A3" s="27"/>
      <c r="B3" s="78" t="s">
        <v>150</v>
      </c>
      <c r="C3" s="78"/>
      <c r="D3" s="78"/>
      <c r="E3" s="27"/>
    </row>
    <row r="4" spans="1:8" ht="18.75" x14ac:dyDescent="0.3">
      <c r="A4" s="27"/>
      <c r="B4" s="78" t="s">
        <v>156</v>
      </c>
      <c r="C4" s="78"/>
      <c r="D4" s="78"/>
      <c r="E4" s="27"/>
    </row>
    <row r="5" spans="1:8" x14ac:dyDescent="0.25">
      <c r="A5" s="27"/>
      <c r="B5" s="28"/>
      <c r="C5" s="28"/>
      <c r="D5" s="28"/>
      <c r="E5" s="27"/>
    </row>
    <row r="6" spans="1:8" ht="18.75" x14ac:dyDescent="0.3">
      <c r="A6" s="27"/>
      <c r="B6" s="94" t="s">
        <v>91</v>
      </c>
      <c r="C6" s="94"/>
      <c r="D6" s="29">
        <f>D7+D10+D14+D31+D35-D39</f>
        <v>7220500.4100000001</v>
      </c>
      <c r="E6" s="27"/>
    </row>
    <row r="7" spans="1:8" ht="15.75" x14ac:dyDescent="0.25">
      <c r="A7" s="27"/>
      <c r="B7" s="89" t="s">
        <v>92</v>
      </c>
      <c r="C7" s="91"/>
      <c r="D7" s="30">
        <f>D8+D9</f>
        <v>171970.01</v>
      </c>
      <c r="E7" s="27"/>
    </row>
    <row r="8" spans="1:8" x14ac:dyDescent="0.25">
      <c r="A8" s="27"/>
      <c r="B8" s="31" t="s">
        <v>93</v>
      </c>
      <c r="C8" s="31" t="s">
        <v>94</v>
      </c>
      <c r="D8" s="32">
        <v>171970.01</v>
      </c>
      <c r="E8" s="27"/>
    </row>
    <row r="9" spans="1:8" x14ac:dyDescent="0.25">
      <c r="A9" s="27"/>
      <c r="D9" s="33"/>
      <c r="E9" s="27"/>
    </row>
    <row r="10" spans="1:8" ht="15.75" x14ac:dyDescent="0.25">
      <c r="A10" s="27"/>
      <c r="B10" s="89" t="s">
        <v>95</v>
      </c>
      <c r="C10" s="91"/>
      <c r="D10" s="30">
        <f>D11+D12</f>
        <v>1248891.25</v>
      </c>
      <c r="E10" s="27"/>
    </row>
    <row r="11" spans="1:8" x14ac:dyDescent="0.25">
      <c r="A11" s="27"/>
      <c r="B11" s="31" t="s">
        <v>96</v>
      </c>
      <c r="C11" s="31" t="s">
        <v>97</v>
      </c>
      <c r="D11" s="32">
        <v>1248891.25</v>
      </c>
      <c r="E11" s="27"/>
    </row>
    <row r="12" spans="1:8" x14ac:dyDescent="0.25">
      <c r="A12" s="27"/>
      <c r="B12" s="31"/>
      <c r="C12" s="31"/>
      <c r="D12" s="32"/>
      <c r="E12" s="27"/>
    </row>
    <row r="13" spans="1:8" x14ac:dyDescent="0.25">
      <c r="A13" s="27"/>
      <c r="D13" s="33"/>
      <c r="E13" s="27"/>
    </row>
    <row r="14" spans="1:8" ht="15.75" x14ac:dyDescent="0.25">
      <c r="A14" s="27"/>
      <c r="B14" s="89" t="s">
        <v>98</v>
      </c>
      <c r="C14" s="91"/>
      <c r="D14" s="34">
        <f>SUM(D15:D29)</f>
        <v>5069028.2</v>
      </c>
      <c r="E14" s="27"/>
      <c r="H14" s="35"/>
    </row>
    <row r="15" spans="1:8" x14ac:dyDescent="0.25">
      <c r="A15" s="27"/>
      <c r="B15" s="31" t="s">
        <v>99</v>
      </c>
      <c r="C15" s="31" t="s">
        <v>100</v>
      </c>
      <c r="D15" s="32">
        <v>11684.14</v>
      </c>
      <c r="E15" s="27"/>
      <c r="H15" s="35"/>
    </row>
    <row r="16" spans="1:8" x14ac:dyDescent="0.25">
      <c r="A16" s="27"/>
      <c r="B16" s="31" t="s">
        <v>101</v>
      </c>
      <c r="C16" s="31" t="s">
        <v>102</v>
      </c>
      <c r="D16" s="32">
        <v>17776.8</v>
      </c>
      <c r="E16" s="27"/>
    </row>
    <row r="17" spans="1:10" x14ac:dyDescent="0.25">
      <c r="A17" s="27"/>
      <c r="B17" s="31" t="s">
        <v>103</v>
      </c>
      <c r="C17" s="31" t="s">
        <v>104</v>
      </c>
      <c r="D17" s="32">
        <v>3423045.04</v>
      </c>
      <c r="E17" s="27"/>
      <c r="I17" s="35"/>
    </row>
    <row r="18" spans="1:10" x14ac:dyDescent="0.25">
      <c r="A18" s="27"/>
      <c r="B18" s="31" t="s">
        <v>105</v>
      </c>
      <c r="C18" s="31" t="s">
        <v>106</v>
      </c>
      <c r="D18" s="32">
        <v>13977</v>
      </c>
      <c r="E18" s="27"/>
      <c r="I18" s="35"/>
    </row>
    <row r="19" spans="1:10" x14ac:dyDescent="0.25">
      <c r="A19" s="27"/>
      <c r="B19" s="31" t="s">
        <v>107</v>
      </c>
      <c r="C19" s="31" t="s">
        <v>108</v>
      </c>
      <c r="D19" s="32">
        <v>4567.54</v>
      </c>
      <c r="E19" s="27"/>
      <c r="I19" s="35"/>
    </row>
    <row r="20" spans="1:10" x14ac:dyDescent="0.25">
      <c r="A20" s="27"/>
      <c r="B20" s="31" t="s">
        <v>109</v>
      </c>
      <c r="C20" s="31" t="s">
        <v>110</v>
      </c>
      <c r="D20" s="32">
        <v>51911.35</v>
      </c>
      <c r="E20" s="27"/>
    </row>
    <row r="21" spans="1:10" x14ac:dyDescent="0.25">
      <c r="A21" s="27"/>
      <c r="B21" s="31" t="s">
        <v>111</v>
      </c>
      <c r="C21" s="31" t="s">
        <v>112</v>
      </c>
      <c r="D21" s="32">
        <v>8213.33</v>
      </c>
      <c r="E21" s="27"/>
      <c r="I21" s="35"/>
    </row>
    <row r="22" spans="1:10" x14ac:dyDescent="0.25">
      <c r="A22" s="27"/>
      <c r="B22" s="31" t="s">
        <v>113</v>
      </c>
      <c r="C22" s="31" t="s">
        <v>114</v>
      </c>
      <c r="D22" s="32">
        <v>7970.87</v>
      </c>
      <c r="E22" s="27"/>
      <c r="H22" s="35"/>
    </row>
    <row r="23" spans="1:10" x14ac:dyDescent="0.25">
      <c r="A23" s="27"/>
      <c r="B23" s="31" t="s">
        <v>115</v>
      </c>
      <c r="C23" s="31" t="s">
        <v>116</v>
      </c>
      <c r="D23" s="32">
        <v>1056</v>
      </c>
      <c r="E23" s="27"/>
    </row>
    <row r="24" spans="1:10" x14ac:dyDescent="0.25">
      <c r="A24" s="27"/>
      <c r="B24" s="31" t="s">
        <v>117</v>
      </c>
      <c r="C24" s="31" t="s">
        <v>118</v>
      </c>
      <c r="D24" s="32">
        <v>39456.76</v>
      </c>
      <c r="E24" s="27"/>
      <c r="H24" s="35"/>
    </row>
    <row r="25" spans="1:10" x14ac:dyDescent="0.25">
      <c r="A25" s="27"/>
      <c r="B25" s="31" t="s">
        <v>119</v>
      </c>
      <c r="C25" s="31" t="s">
        <v>120</v>
      </c>
      <c r="D25" s="32">
        <v>787058.37</v>
      </c>
      <c r="E25" s="27"/>
    </row>
    <row r="26" spans="1:10" x14ac:dyDescent="0.25">
      <c r="A26" s="27"/>
      <c r="B26" s="31" t="s">
        <v>121</v>
      </c>
      <c r="C26" s="31" t="s">
        <v>122</v>
      </c>
      <c r="D26" s="32">
        <v>234224.44</v>
      </c>
      <c r="E26" s="27"/>
    </row>
    <row r="27" spans="1:10" x14ac:dyDescent="0.25">
      <c r="A27" s="27"/>
      <c r="B27" s="31" t="s">
        <v>123</v>
      </c>
      <c r="C27" s="31" t="s">
        <v>124</v>
      </c>
      <c r="D27" s="32">
        <v>6816.97</v>
      </c>
      <c r="E27" s="27"/>
      <c r="J27" s="35"/>
    </row>
    <row r="28" spans="1:10" x14ac:dyDescent="0.25">
      <c r="A28" s="27"/>
      <c r="B28" s="31" t="s">
        <v>125</v>
      </c>
      <c r="C28" s="31" t="s">
        <v>126</v>
      </c>
      <c r="D28" s="32">
        <v>358652.62</v>
      </c>
      <c r="E28" s="27"/>
    </row>
    <row r="29" spans="1:10" x14ac:dyDescent="0.25">
      <c r="A29" s="27"/>
      <c r="B29" s="31" t="s">
        <v>127</v>
      </c>
      <c r="C29" s="31" t="s">
        <v>128</v>
      </c>
      <c r="D29" s="32">
        <v>102616.97</v>
      </c>
      <c r="E29" s="27"/>
    </row>
    <row r="30" spans="1:10" x14ac:dyDescent="0.25">
      <c r="A30" s="27"/>
      <c r="D30" s="33"/>
      <c r="E30" s="27"/>
    </row>
    <row r="31" spans="1:10" ht="15.75" x14ac:dyDescent="0.25">
      <c r="A31" s="27"/>
      <c r="B31" s="89" t="s">
        <v>129</v>
      </c>
      <c r="C31" s="90"/>
      <c r="D31" s="34">
        <f>D32+D33</f>
        <v>521177.21</v>
      </c>
      <c r="E31" s="27"/>
    </row>
    <row r="32" spans="1:10" x14ac:dyDescent="0.25">
      <c r="A32" s="27"/>
      <c r="B32" s="31" t="s">
        <v>130</v>
      </c>
      <c r="C32" s="31" t="s">
        <v>131</v>
      </c>
      <c r="D32" s="36">
        <v>946.46</v>
      </c>
      <c r="E32" s="27"/>
    </row>
    <row r="33" spans="1:9" x14ac:dyDescent="0.25">
      <c r="A33" s="27"/>
      <c r="B33" s="31" t="s">
        <v>132</v>
      </c>
      <c r="C33" s="31" t="s">
        <v>133</v>
      </c>
      <c r="D33" s="36">
        <v>520230.75</v>
      </c>
      <c r="E33" s="27"/>
    </row>
    <row r="34" spans="1:9" x14ac:dyDescent="0.25">
      <c r="A34" s="27"/>
      <c r="D34" s="33"/>
      <c r="E34" s="27"/>
    </row>
    <row r="35" spans="1:9" ht="15.75" x14ac:dyDescent="0.25">
      <c r="A35" s="27"/>
      <c r="B35" s="89" t="s">
        <v>134</v>
      </c>
      <c r="C35" s="91"/>
      <c r="D35" s="34">
        <f>D36+D37</f>
        <v>1069079.32</v>
      </c>
      <c r="E35" s="27"/>
    </row>
    <row r="36" spans="1:9" x14ac:dyDescent="0.25">
      <c r="A36" s="27"/>
      <c r="B36" s="31" t="s">
        <v>135</v>
      </c>
      <c r="C36" s="31" t="s">
        <v>136</v>
      </c>
      <c r="D36" s="36">
        <v>1069079.32</v>
      </c>
      <c r="E36" s="27"/>
    </row>
    <row r="37" spans="1:9" x14ac:dyDescent="0.25">
      <c r="A37" s="27"/>
      <c r="B37" s="31"/>
      <c r="C37" s="31"/>
      <c r="D37" s="36"/>
      <c r="E37" s="27"/>
    </row>
    <row r="38" spans="1:9" x14ac:dyDescent="0.25">
      <c r="A38" s="27"/>
      <c r="D38" s="33"/>
      <c r="E38" s="27"/>
    </row>
    <row r="39" spans="1:9" ht="15.75" x14ac:dyDescent="0.25">
      <c r="A39" s="27"/>
      <c r="B39" s="92" t="s">
        <v>137</v>
      </c>
      <c r="C39" s="93"/>
      <c r="D39" s="37">
        <f>D40+D41</f>
        <v>859645.58</v>
      </c>
      <c r="E39" s="27"/>
    </row>
    <row r="40" spans="1:9" x14ac:dyDescent="0.25">
      <c r="A40" s="27"/>
      <c r="B40" s="38" t="s">
        <v>138</v>
      </c>
      <c r="C40" s="38" t="s">
        <v>139</v>
      </c>
      <c r="D40" s="39">
        <v>840128.35</v>
      </c>
      <c r="E40" s="27"/>
    </row>
    <row r="41" spans="1:9" x14ac:dyDescent="0.25">
      <c r="A41" s="27"/>
      <c r="B41" s="38" t="s">
        <v>140</v>
      </c>
      <c r="C41" s="38" t="s">
        <v>141</v>
      </c>
      <c r="D41" s="39">
        <v>19517.23</v>
      </c>
      <c r="E41" s="27"/>
    </row>
    <row r="42" spans="1:9" x14ac:dyDescent="0.25">
      <c r="A42" s="27"/>
      <c r="D42" s="33"/>
      <c r="E42" s="27"/>
    </row>
    <row r="43" spans="1:9" ht="18.75" x14ac:dyDescent="0.3">
      <c r="A43" s="27"/>
      <c r="B43" s="94" t="s">
        <v>142</v>
      </c>
      <c r="C43" s="94"/>
      <c r="D43" s="40">
        <f>D44+D48+D53</f>
        <v>94321.14</v>
      </c>
      <c r="E43" s="27"/>
      <c r="I43" s="35"/>
    </row>
    <row r="44" spans="1:9" ht="15.75" x14ac:dyDescent="0.25">
      <c r="A44" s="27"/>
      <c r="B44" s="89" t="s">
        <v>143</v>
      </c>
      <c r="C44" s="90"/>
      <c r="D44" s="34">
        <f>D45+D46</f>
        <v>64874.43</v>
      </c>
      <c r="E44" s="27"/>
    </row>
    <row r="45" spans="1:9" x14ac:dyDescent="0.25">
      <c r="A45" s="27"/>
      <c r="B45" s="31" t="s">
        <v>144</v>
      </c>
      <c r="C45" s="31" t="s">
        <v>145</v>
      </c>
      <c r="D45" s="36">
        <v>64874.43</v>
      </c>
      <c r="E45" s="27"/>
    </row>
    <row r="46" spans="1:9" x14ac:dyDescent="0.25">
      <c r="A46" s="27"/>
      <c r="B46" s="31"/>
      <c r="C46" s="31"/>
      <c r="D46" s="36"/>
      <c r="E46" s="27"/>
    </row>
    <row r="47" spans="1:9" x14ac:dyDescent="0.25">
      <c r="A47" s="27"/>
      <c r="D47" s="33"/>
      <c r="E47" s="27"/>
    </row>
    <row r="48" spans="1:9" ht="15.75" x14ac:dyDescent="0.25">
      <c r="A48" s="27"/>
      <c r="B48" s="89" t="s">
        <v>146</v>
      </c>
      <c r="C48" s="91"/>
      <c r="D48" s="34">
        <f>D49+D50+D51</f>
        <v>2449.38</v>
      </c>
      <c r="E48" s="27"/>
    </row>
    <row r="49" spans="1:8" x14ac:dyDescent="0.25">
      <c r="A49" s="27"/>
      <c r="B49" s="31" t="s">
        <v>147</v>
      </c>
      <c r="C49" s="31" t="s">
        <v>151</v>
      </c>
      <c r="D49" s="36">
        <v>144.1</v>
      </c>
      <c r="E49" s="27"/>
    </row>
    <row r="50" spans="1:8" x14ac:dyDescent="0.25">
      <c r="A50" s="27"/>
      <c r="B50" s="31" t="s">
        <v>148</v>
      </c>
      <c r="C50" s="31" t="s">
        <v>152</v>
      </c>
      <c r="D50" s="36">
        <v>2305.2800000000002</v>
      </c>
      <c r="E50" s="27"/>
    </row>
    <row r="51" spans="1:8" x14ac:dyDescent="0.25">
      <c r="A51" s="27"/>
      <c r="B51" s="31"/>
      <c r="C51" s="31"/>
      <c r="D51" s="36"/>
      <c r="E51" s="27"/>
    </row>
    <row r="52" spans="1:8" x14ac:dyDescent="0.25">
      <c r="A52" s="27"/>
      <c r="D52" s="33"/>
      <c r="E52" s="27"/>
    </row>
    <row r="53" spans="1:8" ht="15.75" x14ac:dyDescent="0.25">
      <c r="A53" s="27"/>
      <c r="B53" s="89" t="s">
        <v>149</v>
      </c>
      <c r="C53" s="90"/>
      <c r="D53" s="34">
        <f>D54</f>
        <v>26997.33</v>
      </c>
      <c r="E53" s="27"/>
      <c r="H53" s="35"/>
    </row>
    <row r="54" spans="1:8" x14ac:dyDescent="0.25">
      <c r="A54" s="27"/>
      <c r="B54" s="31" t="s">
        <v>153</v>
      </c>
      <c r="C54" s="31" t="s">
        <v>154</v>
      </c>
      <c r="D54" s="36">
        <v>26997.33</v>
      </c>
      <c r="E54" s="27"/>
    </row>
    <row r="55" spans="1:8" x14ac:dyDescent="0.25">
      <c r="A55" s="27"/>
      <c r="B55" s="27"/>
      <c r="C55" s="27"/>
      <c r="D55" s="27"/>
      <c r="E55" s="27"/>
    </row>
    <row r="56" spans="1:8" x14ac:dyDescent="0.25">
      <c r="A56" s="27"/>
      <c r="B56" s="27"/>
      <c r="C56" s="27"/>
      <c r="D56" s="27"/>
      <c r="E56" s="27"/>
    </row>
  </sheetData>
  <mergeCells count="13">
    <mergeCell ref="B14:C14"/>
    <mergeCell ref="B3:D3"/>
    <mergeCell ref="B4:D4"/>
    <mergeCell ref="B6:C6"/>
    <mergeCell ref="B7:C7"/>
    <mergeCell ref="B10:C10"/>
    <mergeCell ref="B53:C53"/>
    <mergeCell ref="B31:C31"/>
    <mergeCell ref="B35:C35"/>
    <mergeCell ref="B39:C39"/>
    <mergeCell ref="B43:C43"/>
    <mergeCell ref="B44:C44"/>
    <mergeCell ref="B48:C48"/>
  </mergeCells>
  <pageMargins left="0.511811024" right="0.511811024" top="0.78740157499999996" bottom="0.78740157499999996" header="0.31496062000000002" footer="0.31496062000000002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V i s u a l i z a t i o n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/ 1 . 0 " > < T o u r s > < T o u r   N a m e = " T o u r   1 "   I d = " { A 1 1 F 4 C E 7 - A 6 5 C - 4 8 F 9 - B B 5 9 - 4 7 2 6 4 C 2 9 2 F 1 8 } "   T o u r I d = " e 1 4 4 4 7 c 3 - 2 d b 4 - 4 b 1 1 - 9 f d 2 - 5 9 f 1 8 7 a 7 e d 0 6 "   X m l V e r = " 5 "   M i n X m l V e r = " 3 " > < D e s c r i p t i o n > A d i c i o n e   a q u i   u m a   d e s c r i � � o   p a r a   o   t o u r < / D e s c r i p t i o n > < I m a g e > i V B O R w 0 K G g o A A A A N S U h E U g A A A N Q A A A B 1 C A Y A A A A 2 n s 9 T A A A A A X N S R 0 I A r s 4 c 6 Q A A A A R n Q U 1 B A A C x j w v 8 Y Q U A A A A J c E h Z c w A A A m I A A A J i A W y J d J c A A D A g S U R B V H h e 7 X 0 H d 1 x H d u b t i J w z Q B A E S T A n i V m Z o q g 8 0 o x n P M F h L M 8 Z 2 e v d / U m 7 P r s + c 3 Z t z 5 m 1 P V Z i U K D E n M S c E 0 g A B I g c O 6 P 3 f r e q X r 9 u d C O R 4 u A 1 + g M u K r z X j e 5 X 9 d W 9 d S u 5 P j l y O k 4 5 z A t e r 5 d a W z f R v V 4 X v b 5 q g u K T k x S b 5 M c Z n 5 T r 8 X i c j t / 1 0 0 i Q a N v S C J 1 9 6 O M 8 o g L X B O 1 q 8 5 D X r R 5 9 j G + / 1 u 2 l r m G P p J 8 W X C 6 X j i m Y t D 1 0 u 9 0 i l c U u a q t z 0 4 n z Z + V a D v N D j l D z g I c r 4 N u 7 N 9 P w W I B 6 + i a o p T 6 f I t E 4 5 8 c p G C H K 8 8 a F T L 3 D E b r W F a d o L E 4 R d w l 5 4 k F y T 4 Y p 6 i 6 m u M u t 3 2 0 2 M E W U T J C 5 w k 4 w O 6 m M y P f a E K W T D w p o 8 N F Z + Q 4 5 z A 0 5 Q s 0 B h k i T s T D F Y j G a Z I 0 E e d D v p u b K m F T A W z d v 0 d D g M G 3 b s V V e c / J O n G K R C L U 2 5 L M W 8 l F U K S 8 N E E 9 H n x I U T 2 Y m X i Z y G Y 3 l 8 X i Y X H H 6 7 N g F / o x J H z q H a c C E O p M j 1 A x A f X v 3 h e e Z S E E h E g T k M S 0 4 w n A 4 L C Y g c O p a H x W U V N L q B i 8 d v u W X P A F e o 6 P P C o p f m Q m m L i U I Z U I 7 s d Y 0 u e n K 1 Z w p O B u 4 P j m a I 9 R 0 e H 3 r R u 7 b u K m q M E Q F X q W V I q x x Y t E o P X z Y w S T y U U N j P V c 8 H x 2 7 5 6 e J M J t P / D r z U B e a 2 W T X T K m w E 8 q E I F W + 3 0 U N 5 R 6 q 8 3 b T q T v d c i 2 H 9 H B 9 m i N U W r j d L t q 4 p I I u D j S T Z 6 K d 4 o U N V O i b p O e b I 3 T q c h f t 2 N B A g U C A 8 v P z 6 c C 1 P P 0 q h Y V G o k z I R K 5 U Y n k 8 C N 1 U V + a i H c v d 9 M X x i z T p k O / 4 r D G X n v G i w d 5 t G 2 n H + r V 0 d 6 i U 9 r S N 0 9 B o i D Y 3 h q i 6 Y J y v x m n 7 + n r q e 9 x D w Y k J G p w w l V K Z g E 4 h E 5 D 4 v M m f 2 e Q b i c X i o p m 7 h y b p k / O T 9 N b O d f T G 9 k 3 6 7 h z s Y E K h Q u T E y L s v b C a P K 0 I n b s d o 2 3 I P d T 7 q p V i E N Z E n T M 1 V X q l g 5 + 4 E 6 W x f M 5 3 q a a D T 7 X C F o + L x y x 0 K f H Z 8 h + m I B U K 9 s T o g w w O f X G B T k M L y r N I 9 w 8 U s r k + P n X V w V X h 6 q C k v p e 1 r m q V / d P C K i 1 5 t C 9 G 3 1 5 l U z U E q L C q S S o V r N 3 s L q F O P F 6 l K m H 1 I Z w q a v N d W j p H X 4 y W f z y v O m S J + N t + c u 8 F 9 x 6 h c X + x w f Z Y j F J s w z z E 7 g h Q K h S g U 5 Y o T D Z D P 7 6 e x k R H y + n w U Y N M u r 6 i c v r u b z 3 e 7 s p Z I q U h H L P Q t X 2 o Z o s L C Q n F Y 4 J 4 r j 3 y 0 v C p C x 6 / c 1 n c t X i z 6 P t T b O z d Q f D I g 2 i c S D p M 7 H h Y y A f 7 8 f M p j G Y y U M J k K m E j Z q 5 X S A d 8 1 9 f t O T s b J n 1 d A V 6 9 e F z M Q s r 6 B y d R e R M W 1 z + u 7 F i 8 W d R / q n d 2 b K R w O U J T J F A w G K c a V B + M u q E O o K D 7 W T s C t g e J F R a R U p H 7 3 Q 9 f 9 t G b N a h o e H p Z r e F a x W I R G x 6 N U V g d S p X / e i 0 F Y Z 6 f N z 3 p 5 Z / c G J h I G a i e l Y o A 8 f p b R 0 R G u J J O W u d M 3 t n h M v O m A Z 2 B / D g e u + e l 4 R z V F Y i p / 7 6 o g R a N R G h q L 0 p K l m 9 M + 8 8 U g r s + P n 1 t 0 t e X t X R s o G J i Q e J j 7 T a g I M O 0 Q N + Y e c K n L Q 1 1 D T 3 f C a j Y g t W + 1 o T E q 0 6 r i X K P M 7 I r 1 T U T X b 1 / W d y w e L L o + F M g U C g Z Y g m K q e L z w W P m o v 7 f X I t P l e y O 0 / 6 o / R 6 Y M S N X Y l 7 u 8 9 N q q E O V 5 V J 9 q W W W I r n Y y 8 Y o X 3 1 g V a 6 j v F 4 2 G e m v H W t Z G E X H 3 D g 7 0 U 2 l Z O Y 2 N j l J R c T E N D Q x Q e W W l 9 A + w n C K H m a E U l Y t W V E d p R U 1 M N F c g E K T C w g J L U 5 2 4 4 6 L x 4 V t y / 2 L A o u l D 7 d v a x k S K C p k g + Q W F f I G E T I C X t R O 0 U o 5 M s w c U F b Q V y K T S c S o o y K f b t + 5 o R 0 W M d q 2 I U 1 X t 6 r R l k o 2 y K E y + t 3 d u l D k A 6 C t h r A n w M 4 H G x 8 Y k D h x 9 U K l j O c w V o Y i O M E C q p S 3 N d O P G T Y t U 6 2 o D 5 C p g U i 0 C u N O Q L K v k 7 Z 1 b K B Z V j g c U t l l i g c L 2 5 / n F Z X 6 A N V M O 8 8 c 3 t / z y b A 3 C 4 Q i 1 t a 2 U P A h M v 8 L J X p r 0 t 6 U t o 2 y S r B 6 H a q 6 t p s l Y w C L T x P g 4 D X B f C a 7 w 6 K S L X G 6 f O C U W T S f y K W B Z l T L v 7 M D T B q C N e r p 7 6 M h 3 x + S Z A / F J R a o d a 8 r p p e U T F H f B 1 J 5 a V t k i r i 9 O n s / K + o R O 8 b 6 t q 2 T h H w T p 7 x 9 6 q W c E X 1 z h 5 R U h y v f F p y y / y G H 2 W F Y Z p Z W 1 k 2 z q x O n u 3 X v U 2 r p M n B P G t W 7 i J n 3 x 0 h U a c q l + a z Y i a / t Q + 7 a t k e l E M O 3 O P s y j w z d 9 S W T i t l P I F I z Y 8 3 K Y K 1 q r F Z m g n Z Y s a a I w P 3 P V W i s Y s w 8 C r F + 3 h n a 2 1 U s 8 G 8 F 9 q O z 7 2 b a 8 j v t G a t + H L 6 7 4 a G D c J Z u n 2 J H v j V M 4 5 q L v 7 q j + k 3 Q m c 5 g T 8 M h 8 H k W U 8 f E J G c + 7 f P E y d X d 3 o 7 2 y A C 4 Z U s F S 6 O j o o h U N 9 V Z 5 Z d N P 1 m m o P C 7 U Q e 4 n g U x w g 5 u W 0 V a + u n C J / F w Z 9 G X C 7 l 8 5 z A 3 2 R z Y 0 O C j a q Y m 1 V F 1 d L X 3 7 7 R F 9 B V B 3 G l K 1 t D R T Z W F 2 j k 9 k 3 T j U 1 h U 1 t K S 5 S T S T R S b D G o a J B 6 M u q + / k 1 c 1 K o d 9 e R X K Y C a X 5 y c 8 1 z + + n + v o 6 6 S + 9 / M q L d P r U G X 0 1 u Q x M f 2 p L S + W U 8 n O 6 Z J W G e n P 7 R n F A f H d b a S Y j B v a 4 H W Z r L 2 y w k s P s s b I m s a i w k T W T G e M z i E S j b N 5 1 S D 8 W s D 9 / u N K D w R B t W l K u c 7 I D W d W H i k + G 6 P 7 9 d i Z G Z v I A u o H M 4 Q l R Z N P o + z 8 / y P 2 j 5 L m P u 3 b t o K a m J n E O g T w G 0 F D o S x U U Y s E m p t R m z 0 / W m H z 7 t q + j H u 4 M d 7 i f s 8 i U q p 1 Q A V b X R W n f m h C 9 u T Z E 2 1 o i O W f E E 8 A d V 0 s 2 o I F 2 7 t o m y + L t A H H O n T 0 v s 1 L 8 f p 9 o s C Q t x Q R 8 1 N V N 6 x q K p 5 S n U 8 V 1 4 P T F z E 2 5 Q + D n g l z P h V J U U k b 7 r 6 i N V F L J 5 P V g S 2 R 8 6 w Q a y y Z p Q 2 O E b v R 4 q X 1 A t a 6 4 w / E P 5 B k A J C q N 3 q O 1 S 4 s p F A 5 R f 2 8 / N S 1 p p P L y Z B M O J M r L U 3 1 V E A x b r x U U F E g a Z I T 2 C o X C d K 0 H O 0 o 5 H 1 n R h 3 p l 0 w o h w o G r a o W t H S 6 X o k c q m Q B s Y D k c c I v W e o O 1 F o C 7 g 4 E x y x 2 c Q 3 r A Z B v z r 6 C S s n K q r 6 u j 9 R v W T S E T A D K 1 3 3 + g U y R k G h o a F n K h + T L m 3 6 o a m H / O B x N K f T G n i j + v U N Y 3 w V V u N B N k X T 1 M O 6 x 5 4 t u m w c n 7 P v H 2 H b q u W t F V t V G q C p y l P a v C Y h Z u X p I y g J V D E g b G Z 2 6 T 4 S g C j N V Q V l Y q m g k b v r h c 2 P L Z R a M j o 5 Q v 7 t b 0 5 e w U c a O h c L K 0 1 D f J r P G 8 q l b + Q g k 0 l U f p Q s d U j T U d c H o G T J m a m i o a n H D T m X Y f 3 e 1 V / Q K M m + x Y p i p G D g m c n 8 U z b l u 1 0 v I A g l P Q S i N M I M R B p o m J A J W V l 1 F + G J p r a h k 7 S R x t 8 u U V l l J B p J s L Z p L O t i f 6 T j D f U G g 9 o 5 m / X l t N h P a u D p H s M q w R m 3 T R r V 4 f D f t X y w a W A 0 y q 0 Z C 6 A f F T 9 x f P r P S n 7 a w 5 c / q c j i k t V V l Z w Z o L J H P R 2 N i 4 t O z V 1 V V U 7 H d 0 l X Q 2 o a L e p d z y B W l k e F j n E F U X Y W 4 Z 0 R 9 P D u q c 9 A B x v r y R R 7 G U r h K I O B i Y v t W t K E i 2 I + u K s 2 + T x 7 n M H B k J z s y + T V s 2 6 p j S U g D 2 h T 9 0 8 C u 6 e O G S P H d I M S W P Z T k N r o N n L s / h 0 S 0 s v L 5 l O b d u Y z T B 8 n 1 v j c w e 7 + 3 t o + / P n a d 4 8 7 v 6 r h 8 G m B A 6 G X / K z b h D M X 7 1 9 2 K 6 w e b 5 8 M f v 6 9 y p w F Z t I B E A 8 s C a g I k 9 O j o q A 7 1 Y R 4 X + V v u o 3 O J I u A 6 d d S a h / B X r a U f D i O w N U V J a R s F A Q C 0 e 5 I K K R m P 0 z Z 3 s X S L w L O F h G 2 a m b Q G 2 N / R S R X m p x C 9 c u E i b N 2 8 S o s B 7 Z 0 L g 5 I l T t H P X D o l z Q b E o Q l 2 + d I V W r F w u h E J f C / M w O w P O 3 C D H s Y S a L F h P W 5 v G K B o Y o K I i t R F l g F v A a C R K R + 6 X U V G + c o f P p t O c w / w B x 9 z r 3 B c 1 Q D k c P P C V a B r 0 b b H T L L x 6 M S b O m j W r q K m p U d + p t B T I E 2 U x O / d i T K r 3 c S 9 N F F T r u 5 w F R x L K 5 f Z S y L N S C g E n Q m D T x T d W B 2 X Q E G 5 Y t H r Y L K S / f 0 B a v 0 D 1 H n K z S f F D A W N W k R j 6 A I n + w W L C u o Y o L S l X m 9 / A d A O u X 7 9 B z c 1 L 5 D A B A 7 u 2 A r D J K E i H 1 0 H M I C / I 2 B 3 0 0 g y K c U G C v x 1 U r 7 P E X b x a C g e t o V q i Q T K z G Y O G d + / e F T L B f I A J u P P F V 3 5 Q M g E g E 7 A Y y Q S c u T 1 B R 7 4 7 S v / 4 P / + J e v v 6 J G + g D 5 Z D g k y A n U z o T z 1 4 8 J C O H j l G n Z 2 P O E e V L R o l R K s 8 Q S v P S e L I c S i M E 4 J Q B i B W c d N m b h V v 0 u j I G A 0 P j 0 h H F 6 b G t 7 d z G 7 D 8 8 H B R E 2 u j D z 5 8 l 8 v H R c M j I 7 R z 9 w 4 6 c 8 a 4 y p M B S + L L Q 1 9 T a 2 s L r V 6 z h j V Z k 1 W 2 e C / 8 o H 9 l 8 p w k i S b D Q Y B 5 A B J B D B 6 O F N O N i e U 0 V r q V O j o 6 q a p q 7 t u C L S k e o c D 4 E P m 9 i 1 T V z B M + n 5 / 6 h y N U X F x M P q + P 7 t 9 r p 2 P H T t C V S 1 f F C 3 v z V v I x N 9 j I Z d P m j a L R 6 + t r 6 d a t O 5 L / x e c H u V I q 9 3 l X T 2 I o x E l w H K G 8 Z e s s c y 8 V + f m F F K V 8 W r d u r a T H Z 7 m + y c c W 4 Y s t Q 3 S 9 M 0 y l J S X 0 6 s o w b V k S o b K U 8 a Z 0 Q K u 0 2 O H z 5 9 G A f z 3 d H i y n s 2 e + l 7 y X X 3 6 R f v b z n 9 D A w C D l 5 + X R C F s M B j 0 9 j 6 V / B S 2 E c q y o K K f B w W F 6 8 + 0 3 6 P j x k z K L o m c o R O W T I + o F D o L j + l A w 9 w y Z U r W U w Z l 2 D 1 1 4 E K N v r k 5 P i K q i S X p p R Z h e a w v S t S v X q K 2 5 g v a s j g p J a k s w 1 S g i 9 6 z n T v e m J j W n D 8 M t L Z U x m e c H 5 F b 5 J o C Z K f W t 6 2 g z a x 8 A f a i l S 5 t F j h 8 9 I X m A O f A a m g j l V 1 N T T d 8 e P i L 9 j 9 2 7 d 3 L f 1 0 P r l p X z N b n L U e L 6 8 v u r j q o R Y e 9 q 8 Q a l M / t M P B K a o P X l H X S 3 l y h a v E r y 0 s G Q 4 v H j X u 5 v l d H h u y V W 3 m y B W Q I n 7 y v H S A 4 K L 3 M j V c A N z c D g I H k 9 H i o t L Z X x p f b 2 B 3 T 1 y n X Z d 2 L 7 9 u f p 3 / 7 f H 8 U r C G f S x k 3 r q a + 3 j x o a 6 8 W h B E 9 f X 1 8 / T V Z A k z k H M m X L K V J Y 3 p z R 3 L P n L a n J p 2 X L W u i 1 r c 1 M v P T T g v B + B o c O f E n d I / N z X m B f h W W s s X J I A D t J j Y y M y J j g 3 b v 3 J Q / L O O B 1 3 f v G H l q z p k 2 8 g Q 0 N d f T + j 9 6 h x q Z 6 6 X / B Z W 4 H + m L u s b 4 p 9 W A h i 6 P 6 U O F J N Y C b j l B 2 9 I y 4 6 c h t v 0 x D W t O g 9 j 7 Y s y p E L 3 P f q M K n O r v 7 b J r o v Q / e o 6 q C 8 T l r J 4 O 2 2 i g t 8 1 y x N n v J g e i b S + N U W 1 t D W 7 Z s E q 8 f M D I 8 Q i U l x S w l s l o X m g p m H z b H v H 7 t O k 0 E A n r q r E J Z e S n l O 2 x d m q P 6 U G z p W W S a i V g T E R f t / + o 0 t V b F q L U 6 R l / f z J P N W y q p i 1 5 Y n t w S F h U W y C m G 8 w V M k 1 W r V s q M g b y c h 1 C Q X 7 l M x 4 j + 9 Z / / Q I 8 e d b O 1 k O j T Y r Y 5 H B O w O L C f X w t b F B j q s D M K C x Z V E a e v D w t R H L W n R E w f P z m T h j I o a n 1 F F g 7 i 5 Y D H F a f O j i 4 q z p v 6 e k x 3 g U d q c G g o a Y x r N s C y A 7 O I 7 t W 2 Z L I u Z v S P u W V M 8 J 3 3 3 q L z 5 y 7 I Q K 4 d K E f 0 l x C O j 7 F G q z H T j R L l w 6 W d t i 4 s V H F U H w r z w t K S K Q P B S s q q Z R m C 2 X 8 P 2 4 W t 3 / 6 K x O 2 A b d + 2 C u d H x S j M d v z l S 1 e p n 7 U O n B V w 4 U 4 H L O f G Z 8 J G J A Y w H f M n + 3 V q 8 e L s Q x 9 9 c a a P l j Q 1 0 t 5 9 e 8 Q 9 b g e e m z k N B b t V l c t 1 l L F k U Z w b t o H + g b R 1 Y a G K Y 0 w + X 1 G N E C o d 0 u d O B e z 1 j s H 0 H Z 2 i o k J x 3 2 L X 0 6 r q S n H t Y q o M S D Y d L l + 5 J u + b i v j j c 0 I s 9 N U Q Y s 7 h 4 M X / q 6 8 u H l Q 0 r m V z G 7 s e + W k l m 8 X 2 8 S h s 0 o J H B 2 L h W b t d 7 g S Z k O f x S N m 6 g 3 h N c n 1 Y q O K Y b r Q 7 r 4 o f c n o P 3 1 y w q W n m x Y C Y E Q 1 y X b l 8 V a Y v T Y c X d u + g f / w f / 5 u + + v I b n U N 0 5 8 4 9 G h g c k j g e M 4 B + 1 m u v v W S R z O Q v B m C u 4 4 M B j 2 i q j g c d O l d Z B p j A D C x f 9 x y d e F g s Z 0 2 Z J h I k y 8 / L p 3 j A O b M m H N O H S h 3 Q 5 T 8 S n y u G A r N v Q w a 5 T 2 W f 0 D k + P i 6 t K v 4 / N N e j R z 3 0 x / / 4 l H 7 8 Z x + I 5 w q t L 6 6 d / / 4 C / Y T z 7 E C + M W / w l f a y x p r o U r M K F g O u 9 3 j p 4 a B H T G R s g 3 3 i n o 8 O M 3 m + O 3 m N u k f d d O 6 B n / I L i 6 V c R 4 M u G H 5 y V i / 2 8 5 M + b U p 9 W K j i G A 2 V a n n N V 0 / N x Q t X W V U p n W a D r q 5 u + u z T / b J L 6 u / / 5 Q 8 y q / 3 H P / m R e K x q 6 2 o o F o 1 J 4 Y N s q W M q p a z p j h 9 L z B a 4 c f 0 m v f x c g 0 4 t D l z r 9 t K D 8 F L 6 l o k 0 E n T L U a J F r X v o U g d M O 9 V I 4 u f c A 2 5 4 k O T X e D x u m Z n u F L j V 3 N 6 F / z N H x 1 t G z I V Q y 1 q X y e R O g x U r W m n Z s m Z 6 4 8 3 X 6 Y M f / 4 j K y 8 v 0 F a L T J 8 9 K p x s j / / v e 3 E v / / h + f 6 C s K B f n 5 M u c N w E n p 2 J q 4 i o m 4 2 F B Z n 9 i d S u g D E t n E E O m 7 2 z 4 m n C o r e F D t d W E h / z h G Q 8 m z N g / 9 C Y A l 3 b P F h f M X y G v b X h j m H 8 y 8 0 d E x M U f s g A Y y n w 3 E + t l P f y y a 6 p / / z + / p y J H j 9 M 3 X 3 9 L z z 2 + W w W b M A F j W 2 i L 3 r t Q n q C 9 W G B K J a I L x H 4 n f 6 G b N x d H 2 9 m R 3 + 0 K G Y / p Q m Y m U K X 8 q Z j M T A v 9 n a H h E H A u R S J S + P 3 t e X 1 H A F J l h 7 g f Y d 1 o C V q x s l e 2 w Y J 4 8 Z t L s / + I g H f 7 m C K 1 d t 5 p 2 7 t x G G z a s p U k m G E z C 2 v p a y 4 W 8 v D p K l Y W z / w 5 O B 5 6 v R R r 5 2 p z G j 8 6 3 y + D w u P R b K y v 5 W a W p E w t R H K O h n h R D d 7 + b 0 Q U O X L 9 2 Q w 6 2 x j o d 7 O C D 5 Q j o R 4 F k + 7 8 4 J O u s o F 1 C g Y B + h Q J m V B / Y f 4 g + + c / P K c r 3 v / v e W / T 6 3 l d p 8 5 Z N M h O g u q a G i o o L Z R A 4 1 d T b 1 r J 4 B o N R 7 4 R E I I 2 d S D p u J 1 h J c Y F M q s X z c w p c h y / e d E T z G H C v F F s a p D C F I J D C m B 7 Y l r m 2 K E B H j 5 6 g T Z s 2 y J g I 5 p S l A 0 6 D + O b w d / S r X / 2 5 p G H e Y X l 9 U X E R b d m y m f L y 1 A C u f U s s A 9 F A / G G w / C A T 8 P n N v g s G H Q 8 e 0 N X x N p 3 K c n B 5 q e U b H P K z w O R l P J P J W I R i 0 S h F o x G R W C R M g b F B 2 r 5 s U k h V u G S N e v 0 C h 6 M 0 l E W i O a K m e F J I 9 M o r L 0 k h Y k U v x o X S 4 c S J k / S L X / x U p 0 i I 9 / r e 1 9 h s 2 2 6 R C T A n S h h I p e D P N x 2 Z g F Q y 3 e w I k K s 0 e R v p x Q D T K E q Z 6 v H F R F q F e f n J / V Q n w D l z + T K g p G B m k u X 5 1 D 1 w w d b U 1 s h e B n 1 9 f d J P S s U O J k 4 / m 3 w z Q Q q e g X G p Y G B C i I J x J q z V m g n m n q v 3 R 6 m h u p A J r x Y s Q j B z o L E s l r U L F 9 W 3 4 r + a N O l F E W x p B c b 8 J m U L s r R 1 Y g G K o z R U u i k + o 4 G p e X a k W 1 K B P R A w x W i S z Y 3 7 t q N W A M y S u H j + o k 5 l B j x + D 9 v v C 4 n y C w p 1 r t J A 6 E h P B / Q J O t r b a W 1 L C Z X k x 8 m f c C T S c 0 s i t K I m J i u J 2 2 q i V J E 1 h z u D S o l G w h C H / + h 4 M p k Q V h T C i R N / o p U A z x q O G Y f K i O n 5 Z C v C B I 4 f O y m r S D E h 9 u z p s 6 x l Y j I F x g z K r l i x Q t 8 5 P Z p b E k s U D E A 0 L P 3 G + 0 y H J S 0 t o o 1 S U c 3 m a Y H W q F h 2 s r 0 l I k f r l G U B s Z g n + K s J k 0 o g W 1 x P g u 4 c d N G l S 1 e 4 4 Z u 0 6 s F C / 3 G M h k p X + W Y D + z b C M M 8 O H f y a N m x c Z / V l 3 n p 7 n z g d s H T j 5 I n T d P 7 8 J T 3 r + c m A 9 3 / 8 C P v N z R 9 d H W r 8 B R t p 7 l g a E a J V F j m b W M w T m U W e l k h y M Z H u H H L J k n i k n Q L X t 5 d v p W v E F x y C 7 p U y u w A t v / X w N e z x d G g r e 0 y t j W X 0 2 W c H a N + + P R n d s J g u d P n S Z d F c p a U l O n f + 6 O 7 q p P r G J p 2 a O 3 D u V V F x e m 9 k I O K i W C Q k c 9 2 8 H m 7 J u 3 y y U n n h A m W G J T j w 6 M G U U x 4 + 8 f R x Q 6 e 8 f R G K Y r 8 Q e P o i Y Z E N t c M U D I W o d s 1 W / T 4 L G 4 7 q Q w H p + l H T w e t m G 7 y n X T Z X 3 L V r + 7 R j G o 9 7 e 8 V m x x y 9 p 4 E n I R M O P 8 h E J j Q g f n e E i g q 8 3 P / C b q V E m 5 s i c h g 3 N k d Z q E j W S l o s b c W i T T 2 T n m T p 6 n o 0 5 z L / U 4 I J h Q / r B O G / 8 3 i w O O k 9 H o / J e J J 9 7 p 0 d w U C Q z n B f 6 v L F K 3 L w 8 t M o w E f a X J s v / C l u e T t Q C T 0 e L 3 9 O t 2 h B A 3 x s 7 D i 0 E M 8 H T k 8 g h I Z E N i J x P g T X f a y B E S b X h Y U r z l m x y w 9 8 P j j T 7 q f n n n 9 O N J N 9 K Y Y B C v L Y s Z O 0 a f M m e u f d N 6 m x s c F a Z v E k q J u n d o K H E G 7 1 d J / V A N r W o L J q 6 i k V c G L U + R 7 r 1 M J A M n F Y U r S R R S 4 T 6 m s P H z w U t 3 n a O r E A x T H j U G h 9 j e Z A O F s t Y m i Y u v z a I M z 2 + f o N a 6 U v 8 r T w u K d 7 W k J M B w x A z / T d C g o T b v p g M H k K F I B j Y T a v L L P G t u p L / 7 S d e i E J C C R k S R Y M h i t y a a 2 E f L l f y Y a N G 2 h s I m T V g 4 U u j u l D e W h w T k Q y g J c P O x 5 l w s O O r n l X / k x 4 k r l n Q w P 9 o i H R Q m c C O u 4 G q Q P J g Y k J 8 v L / t 5 u C 6 x t m H m z + o W D X N l a c C a R M O s R V X 8 m Y e G L u C d F 0 P B a j i r r E m V I L H V y T U i i 2 Q M U b H 0 L p c H w q c M d 0 i M R Y E 0 X T 3 3 X 5 4 i V Z 7 v 4 0 U V F Z p W N z A 2 a w V 9 f W S T x d w / G w v Z 0 G + v q S + l d V 1 d h r I 6 G B 8 g s K 5 L W 1 9 Q 0 y B w 7 P D L s 9 / S m Q I J M R r X k s c u m 4 5 N m u i 8 R E 8 N 2 q m z E u m K g L C 1 k c t e s R H n p a D T U L r a X 2 K p g K z B f D + x p 3 f O g p r A 7 t 6 k x o h 7 k A m j L d 9 4 N Z i s / V 3 N J C l d V T y T 8 x o Z a N G O B 7 T L C m k v m G / H 4 9 b I L + S c C f A 2 I R R 4 t o I x P q O E L R S J K v i A R B / 0 m e C 7 + d E 8 Q 5 n x S i z 7 S b q 9 l n E E 4 z e Q F L L D C o i 4 F Y v G 9 e f j 6 N 2 3 b m S Q e 0 / D C 1 7 K a X H f U N j V I Z 5 g q X z f T E / z D k d n v c 8 r n S A e T B k a j 2 w 6 A h O E Q a r n e g j r X V s 0 a S 1 k E o 5 p 2 a a a 7 S i k i W a a f T S j s p U l F c j V m l r Q s L V B z T h x J w Q d g x V 2 J 9 e 3 t q X w q t O A 7 / Q o s O D A 0 N U V F J i R Q o C t 4 O p N H a 4 z X o J 8 E j 1 / P o E f d X u u g R a y X I 4 2 4 4 J F w Z y Z Y J q F D 2 E / / w P 0 A i E M v r z T A Q z Y R T W 3 G p s 2 p H 2 W Q 0 n 7 m w s E j M P 7 z v 4 2 d 8 K o w Q R g S E U f 0 l 0 y 9 K E C Y R V 6 R T g 7 1 G 1 L W Y m h j r I D i m D w X x e 9 A n m L R a 4 b k C Z a P r W x I + + P A 9 u n D + E n V 2 d t H X X 3 0 r e W 6 3 0 l g Y x R 8 a H K Q r l 6 / I L k h 1 d f V y H S g r L x c H Q n 1 j I z U 0 N Y n U 1 q v r 6 O f A D E N F V 5 V E V 6 I 0 H w B 5 m R w j g / 3 q i E 2 D n k d d 8 p 4 g k s / v p 2 v d P i E y N G x J W Z m Y h 0 C A y Q 4 y 4 n 3 P d 2 Z 2 y j x t y P d j w Y / y 4 B n C g C A q F G L p 0 D y X q R K j 1 q o Q F Z a h P z q 1 L i x U c V Q f q s g 3 K A 8 b B Z a K 2 f I L W 1 e l A u b S 7 h d 2 y l Z g K 1 c u 5 7 d X 7 4 8 F j Q 8 7 O u n + / Y f U y G Q 5 d f K M 5 N u B y p 0 J e F 9 U d J A T F T u 1 j w Q n R M e D d u p k S Y d h 1 p a V 1 T U 6 p V D H 5 i S 2 Q j t 6 r 5 B 6 x 7 y 0 q Z m E y A b Q a v j c b i a 6 a N 8 b z 4 5 M q l w U m Y y G s o i k B e V n D 9 V 1 1 e C o e 7 Q z g p + r z x 2 j + h X r 0 9 a F h S r O 6 k O x w D R A Y U 3 V U K n p 9 A j H c M i X T q Q A 8 / e w l P 3 g g a / o s 0 8 + l y X v G L / a 8 t w m C d M t y 4 B G m u 8 2 V 6 W s U Z Y s b a H G 5 q U 6 J x n Q g C D h Y H + / f G d j R p Y W u G Q P 9 b o 0 4 0 u o m N C a 0 J C H r 4 S S J g f / k F A E 0 q L d 4 V Z o N F E a c q l 5 f U h r T c 4 f 2 G h 1 h C 7 s q m M r / 4 U u z v q 0 L J g x o V o + R a r Z a i Y 7 D k 3 T a p e V l 9 G b b + 2 l p S 0 t M n M C B 7 E Z r N u w T l r / V E A T o V L M F / g u 6 f C 4 + 5 G Q o 6 K q S r 4 r x p d w w B u O M M 2 E S F i Z e Q e v 5 V H I P f 2 u t 0 8 X h k w o m 4 Q Y s 0 7 S I B A E / S X J V 2 S y R I g U l f z V N c p c T l c H F r I 4 y y n B K M h T D 5 x L R + f g i y j M l l y o v 0 M z L E z E 7 A n s Q W E H 9 u W D A w N r p 7 C G y g 5 U 4 l B o f p r K L C V J B c a S U s m G A 9 6 m A 4 Y B c K L i s 4 Q Q S Q T E 0 U 4 I F r s 2 M m Q S k k l a O x 4 s Y t k E m o l i V F L l v I 1 A H U e o 4 r x R K Q x 0 e L k 0 d K 7 B L B n F O D V D p Y N G M B 1 8 A 0 w L e u f d t 4 Q 8 m G N 2 + 9 a d J I 2 V l z e / W e r T L Z u f a t p O j 1 D U R c M z N B Z P E 4 r w h l B 6 B o Q h l i a P X U s p M u l 8 C J P H 9 J k s Y S 2 F X X i b V q u z e p 0 E n B M s L b u T h E t A k 0 p p q b l W O o P p 2 3 q i a j a 1 0 g H 9 q d b l y 6 i Z + 1 v Y w B L n x v b 1 z n 8 y K j Q U 5 u R h 2 h B c 8 H C 9 w 0 N n K t 1 s c a F T 7 R f + r C B k 0 k R K i C G L c X 0 n E 8 j q K 9 n E 9 J l M f G V V i K I c p p a 7 E 8 R x f S i I 3 + v m l i w q B Y U C t W M u 5 M J h b J m A y n H v X n r v m w F 2 Q X r z r T d o Z d t y + v q r 7 6 b V N N M B G i + f T T V M e o U L H o 4 O e O i Q P 5 f v 8 y w X G F r k k c Y t Q R o T N + l k 7 Q T S 6 P y Y S W u x t F O M b l 6 9 T G E X G o b k c n e C O M 7 k A 6 r L t N k H 4 Y J K J d V s g Z d l c i u j I t c 3 q n l 1 M w G m 4 H v v v y O n I M 4 V g 3 3 J 4 0 y p a L 9 3 V 0 J 4 E j G P b y H A 0 k Z m c i s I Y 0 h j C C S S 0 F I g i 7 p X m X h S f o Z E L N B M M Z h 6 3 F C 2 r V p J z 7 + 8 V / 8 3 Z 8 G R h F J A I U F L K V L N 1 + y D W x k n H E 6 E k 1 9 / t 9 + j 9 9 a e H V n R l 4 p E Z z 5 7 K h V l l Z U 6 N h V 9 j 3 u k X 4 b P A E + i m c e H C g s T 8 2 n M O 5 w r 1 P N g M a Q S U U Q y 5 J F Z D 5 p Y l g a y x 9 N p J 3 j 3 u D x L / f w c O e 1 U u I 7 f u D + / 5 v 1 P j C h 3 v j t 6 f e T y e L k P 4 p P T 7 p T a V Z g t E V J h 3 / + 8 t 2 + Q v D 4 / V Z Q l p g R N B x x x 0 7 q 8 V U 5 D b G x q n P a w N n w + t M q Z F j P C I T L d q l 3 A O E S w 0 y q m G p m j T 3 8 o y D M F g f A j B A F 5 d G g R x h Z a R N H 9 J A k V c W R 3 W L N L r O w h E R K X f 1 v V G L V t e 5 k K i p + l y / / p w Z F 9 K A j q o T E b V C H N v v M + H V A p e 8 e U 4 v 7 y 4 C E q K 5 n 9 7 q V / / o u f 0 t Z t z 8 l m m u n G q + z o 7 u z M S C Y A 0 5 1 m A k x N S G B c z U P 8 I Q H i 2 D V R Z j K p t J R N U p 5 J 6 / I y a V 1 + m O K l i B Z l M m H s L 3 2 5 L 3 R x s M n H 5 l I x 3 L S q B T Q m g w G + 3 n z x / U M f 9 Q + N y 3 4 G O G l j L o D p i e 2 b j x 0 9 I R s 0 2 m e N A 2 j l U W k a l i z R O R k w h y 9 Q V V N D n U P T j P Y + I Z R Z p 7 R S K p m U 4 P n b i c R 5 X C a J + 3 W e J l C C S I Z M r K U Q x i J U V u O c x Y T p 4 G h C V Z a h k F F A K I x E Q Q F P a s e e 6 a q g D z 9 8 P + n s 3 N k C H r o f f f A O H T z 4 t c T t S y 9 Q s W b T 9 8 m 0 4 1 E 6 w D y c Z x d y R i g y g R i a V D Y N p U i E 5 5 6 c N 5 V A m E 5 k G j 6 d J + l k a S k P 0 Y r N O / R / d i Y c O Q 5 l F z 8 3 z I l C U Q W G w n 1 S Q N O 4 3 V 4 5 P / d 3 n 1 + f k a C o b C C 1 a c 2 x I 9 G K 5 V N 3 l s W Y E 8 i C i a + 4 3 + D u z Z v U 0 X 5 f p 3 A q / c y E M q 9 H X + t y 1 5 N v L J M K I Y + I J h I L t l l L O C A U W R J k 0 o R J F Z S N P c 6 f 2 9 J O R l h L F R V y n z h N G T t J H N u H M t L S 5 F Y F q w v G h F z 6 f J 3 v w G 3 z x N V u r 4 w F F Y d u y 9 w 4 / Z Z T M D g 4 R M e O H K d b N 2 9 T V 2 c X 3 b 5 1 m 0 2 + 4 z L R N h M w 8 R X k w t g V K t f y V a t o S Z q t n a c D X o / K j g m / T x N 4 T 0 U Q Q x x D G E M i I + a a P Y 9 F v H g s x p v H 3 y 9 B I h a x K E A i R S S E x f 4 w b X 7 t f f 7 v y e X r N H G 0 y W d Q k G e 0 l C o w F a r T 2 j O R Y D b o G l Z r o n b v 3 k G v r c i 8 i h d m I Z Z / r F m 7 m p q W N M n O s x s 3 b Z T R / p m A h Y r 4 n J h J P s J a C 3 E s d k w 9 I T E d R k d G 5 P M d v v n 0 Z k e o Z 8 Z E 0 V r I I p J o J x Y T I k 9 C k M i E q X E Q x 8 R Z p I w 0 k R B q w d l Q r U 3 O 9 O q l I i s I t b Q R m y G i c C K q w K y C U r M p U E m e B D i p A 3 u i Q 9 u F w 2 o 7 a D u Q V m 7 7 B L A U 5 H S a 9 V O p w G v h 7 c N M 8 l L W W i B I Y W E h F Z e U 6 D v S 4 1 F X J 5 W U l t K p + / z d d d 6 T w i J T 6 r I L T Q h l C e j Q k h Q y G Q J J G S C 0 a S Z 7 2 W h 3 O S T P H a a N L z p z I D c V j l s P l U l W t O T r Q j R k S h Q g K g b / 4 R v n j o g 2 p 3 b u 2 i 6 u 8 M 8 + P U C P e x 7 T J / / 5 m R x G / a / / 8 o e M L v L R s T H + / 5 m 1 1 N j o q J h t 6 Q B T s 3 + a m R E N j U 0 0 H o j I Y s M n h y G S 1 j p 2 L a T z L T M u S Q y R Q B x O 8 3 d V c Z t o 7 6 u 9 b B I a C o Q K 0 9 v v 7 0 l b p k 4 U 1 8 l b D 5 9 W A / c n x + U b I 1 w 1 v O T x Y q C X + z 9 c W T 1 u F c q S d r e L v z O + N b 7 9 7 P D G m p B a 1 s x 4 / L g X V Y / q a m s l / U / / 6 3 f 0 6 4 / + S t z j O I c 3 d T s y t P S 9 / X 0 U n A j Q r V t 3 5 C R E a C A A n j 7 E p x u 8 h c Y w 9 8 O T h 9 M 4 4 C I v K V V r t D B t a m 7 D b 7 q o O b A X u p A G 2 k k 8 e Y Z E 2 v l g C M W S G l e E M c T S o S Y S + k k S G g J p b a S O / A z L k Z + R c J A o O k 6 / / u 1 f 6 k / i f G Q V o Y C L 1 4 a Z O E w i J h X 2 / 4 a n z h A K I S q o / F i L / 6 f H q t o o L a t S W m Z 0 Z J R G W K v g U L Z U j I 9 P 0 I X z F 0 W T p d M 6 4 2 P j N M T E w 2 v R t / L a 7 o E W G x z o p / K K y i m D v S P D Q 1 R a V k 6 3 O i c o 7 C 6 l o r w 4 j b B W 6 p 7 H R N h k 0 x f k U W R C R O 1 G B M I k k 0 q I A w K B M J K n 0 i C P i q e S i c m j 4 y A T 0 m o 2 h C I V y C Q n a 8 B 0 j o T o o 9 + q s 4 y z B V n R h 7 K j p M i j C t U U o i 5 U l c c h F 7 6 q M F K b 9 K s y 4 + Z j V c H H 2 H w L s W m X j k w A p h u 9 8 O I u G h o a p g P 7 v + S K k 2 z q 4 d D r c + c u 0 N d f H U 4 i E w A C V t f U p j X x 3 P k V M n v j 3 k i F D N 7 e 7 P H O i 0 w g k A p A E h a Q x S I F i M J x V n d W / 8 j u o b P y b H G 7 C J E g q W T i E M 9 c l 4 O l p Z h Q M P X W r U z e L y M b 4 D p 5 O 7 s 0 F H D + U j 9 / M 2 g k Z f q J p u J K q 8 w + h N g w R Z u A r p m X S J j 5 f T i Y b f u O b R K f C T g U G 7 M l 9 r z + a t K J 8 3 C x Q y N V V 6 d f a 2 V O l 4 + y 4 v j q C T Z Y S d Z G A I i E Q G k d I Z U l I J L J Y y I h N A 2 P I R z y h X g q B J F U H O S x E U v S u v F C q I m k T D 0 W 1 k y Y t x e f j N D f f v w L 9 d G y C L p X k V 0 / z 2 2 s V o V p W k S E u n A t b S V h o h K Y y s V / 9 K N J w O Q M D A z p 2 M w A Y b A 9 G R Y g x m w d H b j E p 1 t n B T J d u z / 4 F M i k i a L F a C G p + D Z S J M S k O U w i i L k 3 9 X 4 m D g T P E W m 5 1 x A o l U z K 7 A O R o J k m W X 7 z 8 S 9 t J Z Y 9 P 1 l n 8 h l U V f i 5 U E E k L c b s E E E F U P F E Z Q C p U P l M R U w Q q 1 9 P l s U J H T h n a r a A t t m x c x t r y M R j h v N i + f J l d P v W L a l o K i 8 s b n A s 1 x g Z G a a H g c T e f 3 N F g k w S M I m 0 t k k i h i F H + l A R T 9 + n n 4 0 8 K 4 6 b Z y f 5 t t D + X K 0 0 n r m I c k L E M I j N 8 a 0 b 0 + / y l A 3 I W k I t W 1 r G 7 Q U X s N Z S U q h J p D I V h E N U I F Q G V C C L T F p j M b q G 3 X x f j A L B U J L 5 N h M w M f b C h U v i H e z u 7 q G b N 2 + T z 6 d O 1 o B 3 D 6 Y n g B n j c I P j o I B S 7 c G b K / C e i Q Z B x Y 2 X z i K H E E W J M d c S p N F p i d t C i R v i q H S i n 5 Q Q I R E / X z Q S i k z q u U e 5 M c O g t X j 2 W P x + L 2 1 5 4 U X 9 q b M P r l N 3 O l S t y V K c O t M p / S m 1 b g p 9 K Z v X T / p R a g N K N / p S H J o + l Y p r N c 6 G 8 d 7 V Q b p 1 6 z a t X r 1 K v / P s g Q q O i j Y x E a C z p 8 / R i y / v l k m z B j j c u r Y h s c N P u n V N e I / 0 0 M T H r 9 y D t P x F B v / a S Z b I M 1 4 9 j l i N i G g y x E 2 e J p m d l J b 2 0 u Q S Y k m o C K U a K k M u Z e a J y c 2 h i y b p N 3 / / K / W x s x S u 0 3 c 6 U Q p Z j e O n H r A u V m S C R 0 1 I p Q l l J 1 W C U J p M h l j 8 s 2 9 t m L 4 8 + B X t e 8 u M 6 O O 6 j m p M 5 9 z A g Q Q w F 5 c u X Z L x P p y i E f M U 0 / G 7 K V O J U N l V B F E J B e C H / E G + E n O P R R 6 u x O a a i H a F J / I Q B 1 F U X E g j 6 U R c E Q m h I p A Q S o i l C S U k U m G S d o J 7 X J M J R P z 4 H 7 J n v C k T s t b k s 2 P X 9 q V c 4 M r s U 6 0 m 4 r r w p Y + l W l S I M m 9 Y r A q j 4 q F I j I I h s 1 d 5 o q K p u K q c Q x N q e Y Y 9 D w K X O 0 y + 5 m a 1 Z b L 9 m l 0 e j R X R s T t q b p 8 S 9 X + s t C E D N I j 8 H 1 W h z f 9 M i P 7 s c p 3 T I u b e F L H n 2 0 L 1 P Y 0 5 Z y O L 5 O m 4 1 k K J U I l 6 x o Z M Y X 5 9 h H 7 7 X / 5 C v n u 2 Y 1 F o K C A c i b L 5 9 5 A 1 T s L s k 4 O f L U 2 l N F S S 6 W d z q 0 N e a B 6 i v H x 1 8 o b J s 2 s q p L m u W z M r B J y 3 / / M D 9 O b b + 0 T D v f j S b p m r B 4 A k B h c 7 f d Q z q t s 3 K B f 8 0 X E r B V J Z o d y k 3 4 N T C J G v r y W l R e w k V 6 S 0 8 p i E C O 0 D t y r P k F O F c i 2 V a H p q k d V A C b m U E w I h P H q / / s 3 P n 9 r J + g s d X F v 4 7 y I Q d I Z 3 7 W j h w l e d Y 2 O S m F Z V i a 4 U L E p T o d I k 4 j 6 s O 7 p 0 R S p T q q D S I T Q V U i q l r q y y n T P H 9 7 6 x R x w Q 2 D t 9 b G x c X W c 5 c N V H 3 c M J 7 W Z V X h 2 X U P 6 H q s R y 3 Q y 8 2 v K S 0 k b S 5 Z l 8 W 9 x 8 Z + u 7 G x e 4 3 K O v p T w f 5 T 1 V G s k 8 Q + k z g U z y b M P 0 0 c e / p I J C J l O a M s l G c Z 2 + 2 4 U m b t H g / v 1 e a n 8 4 m N B U r J 3 M w G 9 C Q 2 m N l a K l t i 6 N U k U R 0 a N H 3 d T Y 2 C h 5 0 E 7 J m i q h s U z 8 6 t X r t H b t G l s + T n I P i v e v r L a F z r S r 8 5 + Y X v i j A b K p U P 2 q C y C g d Q 2 E l I t I K 1 H X b G k r r g k O Y Y I i N B r J 5 F l p H Q f R J G 4 I a M U V 0 e w k F M 1 k N V C K T D t 3 b 6 P n t m 3 A x 1 4 0 c J 1 Z Z I Q C Q q E o H T t x O 0 E q 4 / U T U n E o R N K O C h 0 H a U q 4 o d 2 + L E q X L l 6 m L V s 2 S R 5 Y I j 8 S V Y w x o S H U 8 R N n a d f O r R K 3 4 / P P D l D p 6 v c o G F G m H l d r C Q W o 5 C q i f + 0 h / + V A U o j I v b b 4 F F H z 9 U w 8 M R N C p Y U 0 k t a h T i t C a S I h t G k z o 7 m U 1 m I S w T U u o e o z / c 1 v f k G F R b P f 4 C Z b 4 D p z b / E R C g g G w n T 0 O E g F I i l N p U I Q C A T T p L I R q j j f R d t b o t T R 0 U k t L c 2 K O C z J h F J x h P J X B f S 7 f z t K 7 + 7 b T Z U l i X l 8 J + / 5 a N z s B 2 i V A l d y F d j i 6 i I I I H n m G i L 4 B T F U R M V F 7 C R S a S s 0 H j 2 k U 4 k k 1 z W B E G o S g V g W i a x Q E U q Z f E o 7 4 R j P v / z o Z 1 R S M r u t 1 7 I N T K h H U j y L F Y e + v M h P w a 6 l F L n s G s q E 2 F F s 6 9 K Y H B T Q 0 t r C Z A N 5 m B A I h U g J M p l Q / m r O Y D H g n S t n q L J l E / e l 0 n f S U e k t o M K r C K I S W n k I t a j r O m 7 L l x + 7 8 8 G E Q i K V N k R K I p U h k 4 Q g D + I J I o F k i k z 2 / l O Y v 2 2 c / v 6 / / 4 0 8 h 8 W K R U 8 o 4 O D B 8 / w k t L k n x E o h l Y 1 c L 6 2 M k o f 7 V V c u X 6 W N m z Z w v i K S I p G d U H Y y J e K H b + Y p Q q S A q 7 e O M S S q c 7 j i q 8 A e g g y S k L s k D 3 E j e K X E D Y F s c S G O T o M 0 O j R x k G U K q T S B k r V T M p l 8 X i 9 9 / F / / W j 7 j Y o b r b I 5 Q g o M H z 1 E s D v L Y N Z V J K z I Z E / C l t g i d P H 5 a l m s o E i U L + M M x j u O d E 2 R C f O b T M V D Z d d S K g y C S 4 j / y V 4 e 4 r v O 0 W H H 8 T K O d Q B S T z m T m W R J l Q o l 7 P K G Z j K C / h K U r H / 3 2 l / h U i x 4 5 Q t l w 8 e J d 6 u g a 4 M q f M A E T / S k O N a n Q j 4 r H g j K e p M i W Q i g G w j M P / B S I g F q S I f m A z r H A 1 V r H N L i i S 6 D j V g q / c g 0 E Q b 4 t D 2 k R Q 6 D U N E i j Q j H t L B K p u N F G k m c j l N J M N g 0 l f S a M L + G k k T h r 6 X X 0 8 m s 7 5 R P m A E L d 7 0 Y J 5 a C B y v f Z p y f 5 y S R M Q L u W s k x B k K f 3 J L 2 w e 1 s i r a V 9 w C u r f I N R N 5 1 9 4 B M y 2 e l k D w R J J a A S 8 p c / i w r 0 D S A G f t R F l Y 8 8 L S Z P R I h i 0 j o O s m g i W c R C n p D H p A 2 R O E w l E w v M P J A J M + 8 / / o e / 5 u + e 3 D g s d u Q I l Q H 7 P z 9 B 4 S j 2 d G A C W d o K x F E h y N V S N U n + 6 G O q q 6 t L I h S I d O W R T / b L E y r J r w o V p q u E I I m J m b j E O F A E U V G E K m 2 E / + i 4 J p C J p 9 N M J h S x 9 Z t A I A m n a i a Y e E S T c g 7 x X 3 3 0 M / k c O S Q j R 6 g Z 8 M d / / 4 7 i T K J k 8 w / i I a / H R Z u a Y n T t 0 g X a u u 1 5 z n N Z x D p x L 0 8 R i e M q g t 8 U I k l S 5 4 E Q S Q A J d F Q T B 6 z i m N y L S 8 k k M v c Y M p l Q z f t L J Z K d T A l S Z d Z M 6 C t h l s f f / b d f q 4 + U Q 1 q 4 z u U I N S O O H b 1 A P T 1 D x P a f J h W H Y v 6 5 q b E i T s 0 s C b P P T Z 3 D H u o a 9 l p k U i G i N k q Z v F R I a T A R J M E A K a w Q h N F X N V k U i d Q 1 S Y M s 1 j U d B 2 H s R J K 4 J h I I h F D S 6 Y g E r 6 Z b T m l 8 8 5 1 X 5 S P l k B m u c + 0 9 U l 4 5 z I z 9 n x + l s f E w P z W Q S Z E K R K o s c p F 3 4 p 6 s x E U e y P L 9 Q z 9 X c R V X 3 E m E A u S r W B K k M J g E B k I Y F b G u y Q / y E T e C H z b t + I / O A 3 G Q h 7 Q m k o 5 b B G L y q H y Q i Y n E Z p 2 Z w 4 d r 6 B 7 V 1 F b T z / / i Q / k I O c y M H K H m g T / 8 / i B X P K 5 t m l A g U W U R U W 0 p U W m B 0 k g Y n z r f m a f v s 5 H J T i S V O R W K O T o K k t h C J o m k E A p x 7 G L I p O M W g V R a m X X J h D J k M m Y e Q n x 2 e D D / 9 u + y e z H g 0 w f R / w c p X z D i M X 0 D Q g A A A A B J R U 5 E r k J g g g = = < / I m a g e > < / T o u r > < / T o u r s > < / V i s u a l i z a t i o n > 
</file>

<file path=customXml/item2.xml>��< ? x m l   v e r s i o n = " 1 . 0 "   e n c o d i n g = " u t f - 1 6 " ? > < T o u r   x m l n s : x s d = " h t t p : / / w w w . w 3 . o r g / 2 0 0 1 / X M L S c h e m a "   x m l n s : x s i = " h t t p : / / w w w . w 3 . o r g / 2 0 0 1 / X M L S c h e m a - i n s t a n c e "   N a m e = " T o u r   1 "   D e s c r i p t i o n = " A d i c i o n e   a q u i   u m a   d e s c r i � � o   p a r a   o   t o u r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d c 1 1 3 5 8 5 - d 3 0 0 - 4 c e 8 - 8 0 8 6 - 7 7 2 6 5 0 7 1 a 0 2 c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 0 < / L a t i t u d e > < L o n g i t u d e > - 4 5 < / L o n g i t u d e > < R o t a t i o n > 0 < / R o t a t i o n > < P i v o t A n g l e > - 0 . 0 0 8 3 6 4 3 3 9 3 0 6 3 4 5 7 2 5 < / P i v o t A n g l e > < D i s t a n c e > 1 . 8 < / D i s t a n c e > < / C a m e r a > < I m a g e > i V B O R w 0 K G g o A A A A N S U h E U g A A A N Q A A A B 1 C A Y A A A A 2 n s 9 T A A A A A X N S R 0 I A r s 4 c 6 Q A A A A R n Q U 1 B A A C x j w v 8 Y Q U A A A A J c E h Z c w A A A m I A A A J i A W y J d J c A A D A g S U R B V H h e 7 X 0 H d 1 x H d u b t i J w z Q B A E S T A n i V m Z o q g 8 0 o x n P M F h L M 8 Z 2 e v d / U m 7 P r s + c 3 Z t z 5 m 1 P V Z i U K D E n M S c E 0 g A B I g c O 6 P 3 f r e q X r 9 u d C O R 4 u A 1 + g M u K r z X j e 5 X 9 d W 9 d S u 5 P j l y O k 4 5 z A t e r 5 d a W z f R v V 4 X v b 5 q g u K T k x S b 5 M c Z n 5 T r 8 X i c j t / 1 0 0 i Q a N v S C J 1 9 6 O M 8 o g L X B O 1 q 8 5 D X r R 5 9 j G + / 1 u 2 l r m G P p J 8 W X C 6 X j i m Y t D 1 0 u 9 0 i l c U u a q t z 0 4 n z Z + V a D v N D j l D z g I c r 4 N u 7 N 9 P w W I B 6 + i a o p T 6 f I t E 4 5 8 c p G C H K 8 8 a F T L 3 D E b r W F a d o L E 4 R d w l 5 4 k F y T 4 Y p 6 i 6 m u M u t 3 2 0 2 M E W U T J C 5 w k 4 w O 6 m M y P f a E K W T D w p o 8 N F Z + Q 4 5 z A 0 5 Q s 0 B h k i T s T D F Y j G a Z I 0 E e d D v p u b K m F T A W z d v 0 d D g M G 3 b s V V e c / J O n G K R C L U 2 5 L M W 8 l F U K S 8 N E E 9 H n x I U T 2 Y m X i Z y G Y 3 l 8 X i Y X H H 6 7 N g F / o x J H z q H a c C E O p M j 1 A x A f X v 3 h e e Z S E E h E g T k M S 0 4 w n A 4 L C Y g c O p a H x W U V N L q B i 8 d v u W X P A F e o 6 P P C o p f m Q m m L i U I Z U I 7 s d Y 0 u e n K 1 Z w p O B u 4 P j m a I 9 R 0 e H 3 r R u 7 b u K m q M E Q F X q W V I q x x Y t E o P X z Y w S T y U U N j P V c 8 H x 2 7 5 6 e J M J t P / D r z U B e a 2 W T X T K m w E 8 q E I F W + 3 0 U N 5 R 6 q 8 3 b T q T v d c i 2 H 9 H B 9 m i N U W r j d L t q 4 p I I u D j S T Z 6 K d 4 o U N V O i b p O e b I 3 T q c h f t 2 N B A g U C A 8 v P z 6 c C 1 P P 0 q h Y V G o k z I R K 5 U Y n k 8 C N 1 U V + a i H c v d 9 M X x i z T p k O / 4 r D G X n v G i w d 5 t G 2 n H + r V 0 d 6 i U 9 r S N 0 9 B o i D Y 3 h q i 6 Y J y v x m n 7 + n r q e 9 x D w Y k J G p w w l V K Z g E 4 h E 5 D 4 v M m f 2 e Q b i c X i o p m 7 h y b p k / O T 9 N b O d f T G 9 k 3 6 7 h z s Y E K h Q u T E y L s v b C a P K 0 I n b s d o 2 3 I P d T 7 q p V i E N Z E n T M 1 V X q l g 5 + 4 E 6 W x f M 5 3 q a a D T 7 X C F o + L x y x 0 K f H Z 8 h + m I B U K 9 s T o g w w O f X G B T k M L y r N I 9 w 8 U s r k + P n X V w V X h 6 q C k v p e 1 r m q V / d P C K i 1 5 t C 9 G 3 1 5 l U z U E q L C q S S o V r N 3 s L q F O P F 6 l K m H 1 I Z w q a v N d W j p H X 4 y W f z y v O m S J + N t + c u 8 F 9 x 6 h c X + x w f Z Y j F J s w z z E 7 g h Q K h S g U 5 Y o T D Z D P 7 6 e x k R H y + n w U Y N M u r 6 i c v r u b z 3 e 7 s p Z I q U h H L P Q t X 2 o Z o s L C Q n F Y 4 J 4 r j 3 y 0 v C p C x 6 / c 1 n c t X i z 6 P t T b O z d Q f D I g 2 i c S D p M 7 H h Y y A f 7 8 f M p j G Y y U M J k K m E j Z q 5 X S A d 8 1 9 f t O T s b J n 1 d A V 6 9 e F z M Q s r 6 B y d R e R M W 1 z + u 7 F i 8 W d R / q n d 2 b K R w O U J T J F A w G K c a V B + M u q E O o K D 7 W T s C t g e J F R a R U p H 7 3 Q 9 f 9 t G b N a h o e H p Z r e F a x W I R G x 6 N U V g d S p X / e i 0 F Y Z 6 f N z 3 p 5 Z / c G J h I G a i e l Y o A 8 f p b R 0 R G u J J O W u d M 3 t n h M v O m A Z 2 B / D g e u + e l 4 R z V F Y i p / 7 6 o g R a N R G h q L 0 p K l m 9 M + 8 8 U g r s + P n 1 t 0 t e X t X R s o G J i Q e J j 7 T a g I M O 0 Q N + Y e c K n L Q 1 1 D T 3 f C a j Y g t W + 1 o T E q 0 6 r i X K P M 7 I r 1 T U T X b 1 / W d y w e L L o + F M g U C g Z Y g m K q e L z w W P m o v 7 f X I t P l e y O 0 / 6 o / R 6 Y M S N X Y l 7 u 8 9 N q q E O V 5 V J 9 q W W W I r n Y y 8 Y o X 3 1 g V a 6 j v F 4 2 G e m v H W t Z G E X H 3 D g 7 0 U 2 l Z O Y 2 N j l J R c T E N D Q x Q e W W l 9 A + w n C K H m a E U l Y t W V E d p R U 1 M N F c g E K T C w g J L U 5 2 4 4 6 L x 4 V t y / 2 L A o u l D 7 d v a x k S K C p k g + Q W F f I G E T I C X t R O 0 U o 5 M s w c U F b Q V y K T S c S o o y K f b t + 5 o R 0 W M d q 2 I U 1 X t 6 r R l k o 2 y K E y + t 3 d u l D k A 6 C t h r A n w M 4 H G x 8 Y k D h x 9 U K l j O c w V o Y i O M E C q p S 3 N d O P G T Y t U 6 2 o D 5 C p g U i 0 C u N O Q L K v k 7 Z 1 b K B Z V j g c U t l l i g c L 2 5 / n F Z X 6 A N V M O 8 8 c 3 t / z y b A 3 C 4 Q i 1 t a 2 U P A h M v 8 L J X p r 0 t 6 U t o 2 y S r B 6 H a q 6 t p s l Y w C L T x P g 4 D X B f C a 7 w 6 K S L X G 6 f O C U W T S f y K W B Z l T L v 7 M D T B q C N e r p 7 6 M h 3 x + S Z A / F J R a o d a 8 r p p e U T F H f B 1 J 5 a V t k i r i 9 O n s / K + o R O 8 b 6 t q 2 T h H w T p 7 x 9 6 q W c E X 1 z h 5 R U h y v f F p y y / y G H 2 W F Y Z p Z W 1 k 2 z q x O n u 3 X v U 2 r p M n B P G t W 7 i J n 3 x 0 h U a c q l + a z Y i a / t Q + 7 a t k e l E M O 3 O P s y j w z d 9 S W T i t l P I F I z Y 8 3 K Y K 1 q r F Z m g n Z Y s a a I w P 3 P V W i s Y s w 8 C r F + 3 h n a 2 1 U s 8 G 8 F 9 q O z 7 2 b a 8 j v t G a t + H L 6 7 4 a G D c J Z u n 2 J H v j V M 4 5 q L v 7 q j + k 3 Q m c 5 g T 8 M h 8 H k W U 8 f E J G c + 7 f P E y d X d 3 o 7 2 y A C 4 Z U s F S 6 O j o o h U N 9 V Z 5 Z d N P 1 m m o P C 7 U Q e 4 n g U x w g 5 u W 0 V a + u n C J / F w Z 9 G X C 7 l 8 5 z A 3 2 R z Y 0 O C j a q Y m 1 V F 1 d L X 3 7 7 R F 9 B V B 3 G l K 1 t D R T Z W F 2 j k 9 k 3 T j U 1 h U 1 t K S 5 S T S T R S b D G o a J B 6 M u q + / k 1 c 1 K o d 9 e R X K Y C a X 5 y c 8 1 z + + n + v o 6 6 S + 9 / M q L d P r U G X 0 1 u Q x M f 2 p L S + W U 8 n O 6 Z J W G e n P 7 R n F A f H d b a S Y j B v a 4 H W Z r L 2 y w k s P s s b I m s a i w k T W T G e M z i E S j b N 5 1 S D 8 W s D 9 / u N K D w R B t W l K u c 7 I D W d W H i k + G 6 P 7 9 d i Z G Z v I A u o H M 4 Q l R Z N P o + z 8 / y P 2 j 5 L m P u 3 b t o K a m J n E O g T w G 0 F D o S x U U Y s E m p t R m z 0 / W m H z 7 t q + j H u 4 M d 7 i f s 8 i U q p 1 Q A V b X R W n f m h C 9 u T Z E 2 1 o i O W f E E 8 A d V 0 s 2 o I F 2 7 t o m y + L t A H H O n T 0 v s 1 L 8 f p 9 o s C Q t x Q R 8 1 N V N 6 x q K p 5 S n U 8 V 1 4 P T F z E 2 5 Q + D n g l z P h V J U U k b 7 r 6 i N V F L J 5 P V g S 2 R 8 6 w Q a y y Z p Q 2 O E b v R 4 q X 1 A t a 6 4 w / E P 5 B k A J C q N 3 q O 1 S 4 s p F A 5 R f 2 8 / N S 1 p p P L y Z B M O J M r L U 3 1 V E A x b r x U U F E g a Z I T 2 C o X C d K 0 H O 0 o 5 H 1 n R h 3 p l 0 w o h w o G r a o W t H S 6 X o k c q m Q B s Y D k c c I v W e o O 1 F o C 7 g 4 E x y x 2 c Q 3 r A Z B v z r 6 C S s n K q r 6 u j 9 R v W T S E T A D K 1 3 3 + g U y R k G h o a F n K h + T L m 3 6 o a m H / O B x N K f T G n i j + v U N Y 3 w V V u N B N k X T 1 M O 6 x 5 4 t u m w c n 7 P v H 2 H b q u W t F V t V G q C p y l P a v C Y h Z u X p I y g J V D E g b G Z 2 6 T 4 S g C j N V Q V l Y q m g k b v r h c 2 P L Z R a M j o 5 Q v 7 t b 0 5 e w U c a O h c L K 0 1 D f J r P G 8 q l b + Q g k 0 l U f p Q s d U j T U d c H o G T J m a m i o a n H D T m X Y f 3 e 1 V / Q K M m + x Y p i p G D g m c n 8 U z b l u 1 0 v I A g l P Q S i N M I M R B p o m J A J W V l 1 F + G J p r a h k 7 S R x t 8 u U V l l J B p J s L Z p L O t i f 6 T j D f U G g 9 o 5 m / X l t N h P a u D p H s M q w R m 3 T R r V 4 f D f t X y w a W A 0 y q 0 Z C 6 A f F T 9 x f P r P S n 7 a w 5 c / q c j i k t V V l Z w Z o L J H P R 2 N i 4 t O z V 1 V V U 7 H d 0 l X Q 2 o a L e p d z y B W l k e F j n E F U X Y W 4 Z 0 R 9 P D u q c 9 A B x v r y R R 7 G U r h K I O B i Y v t W t K E i 2 I + u K s 2 + T x 7 n M H B k J z s y + T V s 2 6 p j S U g D 2 h T 9 0 8 C u 6 e O G S P H d I M S W P Z T k N r o N n L s / h 0 S 0 s v L 5 l O b d u Y z T B 8 n 1 v j c w e 7 + 3 t o + / P n a d 4 8 7 v 6 r h 8 G m B A 6 G X / K z b h D M X 7 1 9 2 K 6 w e b 5 8 M f v 6 9 y p w F Z t I B E A 8 s C a g I k 9 O j o q A 7 1 Y R 4 X + V v u o 3 O J I u A 6 d d S a h / B X r a U f D i O w N U V J a R s F A Q C 0 e 5 I K K R m P 0 z Z 3 s X S L w L O F h G 2 a m b Q G 2 N / R S R X m p x C 9 c u E i b N 2 8 S o s B 7 Z 0 L g 5 I l T t H P X D o l z Q b E o Q l 2 + d I V W r F w u h E J f C / M w O w P O 3 C D H s Y S a L F h P W 5 v G K B o Y o K I i t R F l g F v A a C R K R + 6 X U V G + c o f P p t O c w / w B x 9 z r 3 B c 1 Q D k c P P C V a B r 0 b b H T L L x 6 M S b O m j W r q K m p U d + p t B T I E 2 U x O / d i T K r 3 c S 9 N F F T r u 5 w F R x L K 5 f Z S y L N S C g E n Q m D T x T d W B 2 X Q E G 5 Y t H r Y L K S / f 0 B a v 0 D 1 H n K z S f F D A W N W k R j 6 A I n + w W L C u o Y o L S l X m 9 / A d A O u X 7 9 B z c 1 L 5 D A B A 7 u 2 A r D J K E i H 1 0 H M I C / I 2 B 3 0 0 g y K c U G C v x 1 U r 7 P E X b x a C g e t o V q i Q T K z G Y O G d + / e F T L B f I A J u P P F V 3 5 Q M g E g E 7 A Y y Q S c u T 1 B R 7 4 7 S v / 4 P / + J e v v 6 J G + g D 5 Z D g k y A n U z o T z 1 4 8 J C O H j l G n Z 2 P O E e V L R o l R K s 8 Q S v P S e L I c S i M E 4 J Q B i B W c d N m b h V v 0 u j I G A 0 P j 0 h H F 6 b G t 7 d z G 7 D 8 8 H B R E 2 u j D z 5 8 l 8 v H R c M j I 7 R z 9 w 4 6 c 8 a 4 y p M B S + L L Q 1 9 T a 2 s L r V 6 z h j V Z k 1 W 2 e C / 8 o H 9 l 8 p w k i S b D Q Y B 5 A B J B D B 6 O F N O N i e U 0 V r q V O j o 6 q a p q 7 t u C L S k e o c D 4 E P m 9 i 1 T V z B M + n 5 / 6 h y N U X F x M P q + P 7 t 9 r p 2 P H T t C V S 1 f F C 3 v z V v I x N 9 j I Z d P m j a L R 6 + t r 6 d a t O 5 L / x e c H u V I q 9 3 l X T 2 I o x E l w H K G 8 Z e s s c y 8 V + f m F F K V 8 W r d u r a T H Z 7 m + y c c W 4 Y s t Q 3 S 9 M 0 y l J S X 0 6 s o w b V k S o b K U 8 a Z 0 Q K u 0 2 O H z 5 9 G A f z 3 d H i y n s 2 e + l 7 y X X 3 6 R f v b z n 9 D A w C D l 5 + X R C F s M B j 0 9 j 6 V / B S 2 E c q y o K K f B w W F 6 8 + 0 3 6 P j x k z K L o m c o R O W T I + o F D o L j + l A w 9 w y Z U r W U w Z l 2 D 1 1 4 E K N v r k 5 P i K q i S X p p R Z h e a w v S t S v X q K 2 5 g v a s j g p J a k s w 1 S g i 9 6 z n T v e m J j W n D 8 M t L Z U x m e c H 5 F b 5 J o C Z K f W t 6 2 g z a x 8 A f a i l S 5 t F j h 8 9 I X m A O f A a m g j l V 1 N T T d 8 e P i L 9 j 9 2 7 d 3 L f 1 0 P r l p X z N b n L U e L 6 8 v u r j q o R Y e 9 q 8 Q a l M / t M P B K a o P X l H X S 3 l y h a v E r y 0 s G Q 4 v H j X u 5 v l d H h u y V W 3 m y B W Q I n 7 y v H S A 4 K L 3 M j V c A N z c D g I H k 9 H i o t L Z X x p f b 2 B 3 T 1 y n X Z d 2 L 7 9 u f p 3 / 7 f H 8 U r C G f S x k 3 r q a + 3 j x o a 6 8 W h B E 9 f X 1 8 / T V Z A k z k H M m X L K V J Y 3 p z R 3 L P n L a n J p 2 X L W u i 1 r c 1 M v P T T g v B + B o c O f E n d I / N z X m B f h W W s s X J I A D t J j Y y M y J j g 3 b v 3 J Q / L O O B 1 3 f v G H l q z p k 2 8 g Q 0 N d f T + j 9 6 h x q Z 6 6 X / B Z W 4 H + m L u s b 4 p 9 W A h i 6 P 6 U O F J N Y C b j l B 2 9 I y 4 6 c h t v 0 x D W t O g 9 j 7 Y s y p E L 3 P f q M K n O r v 7 b J r o v Q / e o 6 q C 8 T l r J 4 O 2 2 i g t 8 1 y x N n v J g e i b S + N U W 1 t D W 7 Z s E q 8 f M D I 8 Q i U l x S w l s l o X m g p m H z b H v H 7 t O k 0 E A n r q r E J Z e S n l O 2 x d m q P 6 U G z p W W S a i V g T E R f t / + o 0 t V b F q L U 6 R l / f z J P N W y q p i 1 5 Y n t w S F h U W y C m G 8 w V M k 1 W r V s q M g b y c h 1 C Q X 7 l M x 4 j + 9 Z / / Q I 8 e d b O 1 k O j T Y r Y 5 H B O w O L C f X w t b F B j q s D M K C x Z V E a e v D w t R H L W n R E w f P z m T h j I o a n 1 F F g 7 i 5 Y D H F a f O j i 4 q z p v 6 e k x 3 g U d q c G g o a Y x r N s C y A 7 O I 7 t W 2 Z L I u Z v S P u W V M 8 J 3 3 3 q L z 5 y 7 I Q K 4 d K E f 0 l x C O j 7 F G q z H T j R L l w 6 W d t i 4 s V H F U H w r z w t K S K Q P B S s q q Z R m C 2 X 8 P 2 4 W t 3 / 6 K x O 2 A b d + 2 C u d H x S j M d v z l S 1 e p n 7 U O n B V w 4 U 4 H L O f G Z 8 J G J A Y w H f M n + 3 V q 8 e L s Q x 9 9 c a a P l j Q 1 0 t 5 9 e 8 Q 9 b g e e m z k N B b t V l c t 1 l L F k U Z w b t o H + g b R 1 Y a G K Y 0 w + X 1 G N E C o d 0 u d O B e z 1 j s H 0 H Z 2 i o k J x 3 2 L X 0 6 r q S n H t Y q o M S D Y d L l + 5 J u + b i v j j c 0 I s 9 N U Q Y s 7 h 4 M X / q 6 8 u H l Q 0 r m V z G 7 s e + W k l m 8 X 2 8 S h s 0 o J H B 2 L h W b t d 7 g S Z k O f x S N m 6 g 3 h N c n 1 Y q O K Y b r Q 7 r 4 o f c n o P 3 1 y w q W n m x Y C Y E Q 1 y X b l 8 V a Y v T Y c X d u + g f / w f / 5 u + + v I b n U N 0 5 8 4 9 G h g c k j g e M 4 B + 1 m u v v W S R z O Q v B m C u 4 4 M B j 2 i q j g c d O l d Z B p j A D C x f 9 x y d e F g s Z 0 2 Z J h I k y 8 / L p 3 j A O b M m H N O H S h 3 Q 5 T 8 S n y u G A r N v Q w a 5 T 2 W f 0 D k + P i 6 t K v 4 / N N e j R z 3 0 x / / 4 l H 7 8 Z x + I 5 w q t L 6 6 d / / 4 C / Y T z 7 E C + M W / w l f a y x p r o U r M K F g O u 9 3 j p 4 a B H T G R s g 3 3 i n o 8 O M 3 m + O 3 m N u k f d d O 6 B n / I L i 6 V c R 4 M u G H 5 y V i / 2 8 5 M + b U p 9 W K j i G A 2 V a n n N V 0 / N x Q t X W V U p n W a D r q 5 u + u z T / b J L 6 u / / 5 Q 8 y q / 3 H P / m R e K x q 6 2 o o F o 1 J 4 Y N s q W M q p a z p j h 9 L z B a 4 c f 0 m v f x c g 0 4 t D l z r 9 t K D 8 F L 6 l o k 0 E n T L U a J F r X v o U g d M O 9 V I 4 u f c A 2 5 4 k O T X e D x u m Z n u F L j V 3 N 6 F / z N H x 1 t G z I V Q y 1 q X y e R O g x U r W m n Z s m Z 6 4 8 3 X 6 Y M f / 4 j K y 8 v 0 F a L T J 8 9 K p x s j / / v e 3 E v / / h + f 6 C s K B f n 5 M u c N w E n p 2 J q 4 i o m 4 2 F B Z n 9 i d S u g D E t n E E O m 7 2 z 4 m n C o r e F D t d W E h / z h G Q 8 m z N g / 9 C Y A l 3 b P F h f M X y G v b X h j m H 8 y 8 0 d E x M U f s g A Y y n w 3 E + t l P f y y a 6 p / / z + / p y J H j 9 M 3 X 3 9 L z z 2 + W w W b M A F j W 2 i L 3 r t Q n q C 9 W G B K J a I L x H 4 n f 6 G b N x d H 2 9 m R 3 + 0 K G Y / p Q m Y m U K X 8 q Z j M T A v 9 n a H h E H A u R S J S + P 3 t e X 1 H A F J l h 7 g f Y d 1 o C V q x s l e 2 w Y J 4 8 Z t L s / + I g H f 7 m C K 1 d t 5 p 2 7 t x G G z a s p U k m G E z C 2 v p a y 4 W 8 v D p K l Y W z / w 5 O B 5 6 v R R r 5 2 p z G j 8 6 3 y + D w u P R b K y v 5 W a W p E w t R H K O h n h R D d 7 + b 0 Q U O X L 9 2 Q w 6 2 x j o d 7 O C D 5 Q j o R 4 F k + 7 8 4 J O u s o F 1 C g Y B + h Q J m V B / Y f 4 g + + c / P K c r 3 v / v e W / T 6 3 l d p 8 5 Z N M h O g u q a G i o o L Z R A 4 1 d T b 1 r J 4 B o N R 7 4 R E I I 2 d S D p u J 1 h J c Y F M q s X z c w p c h y / e d E T z G H C v F F s a p D C F I J D C m B 7 Y l r m 2 K E B H j 5 6 g T Z s 2 y J g I 5 p S l A 0 6 D + O b w d / S r X / 2 5 p G H e Y X l 9 U X E R b d m y m f L y 1 A C u f U s s A 9 F A / G G w / C A T 8 P n N v g s G H Q 8 e 0 N X x N p 3 K c n B 5 q e U b H P K z w O R l P J P J W I R i 0 S h F o x G R W C R M g b F B 2 r 5 s U k h V u G S N e v 0 C h 6 M 0 l E W i O a K m e F J I 9 M o r L 0 k h Y k U v x o X S 4 c S J k / S L X / x U p 0 i I 9 / r e 1 9 h s 2 2 6 R C T A n S h h I p e D P N x 2 Z g F Q y 3 e w I k K s 0 e R v p x Q D T K E q Z 6 v H F R F q F e f n J / V Q n w D l z + T K g p G B m k u X 5 1 D 1 w w d b U 1 s h e B n 1 9 f d J P S s U O J k 4 / m 3 w z Q Q q e g X G p Y G B C i I J x J q z V m g n m n q v 3 R 6 m h u p A J r x Y s Q j B z o L E s l r U L F 9 W 3 4 r + a N O l F E W x p B c b 8 J m U L s r R 1 Y g G K o z R U u i k + o 4 G p e X a k W 1 K B P R A w x W i S z Y 3 7 t q N W A M y S u H j + o k 5 l B j x + D 9 v v C 4 n y C w p 1 r t J A 6 E h P B / Q J O t r b a W 1 L C Z X k x 8 m f c C T S c 0 s i t K I m J i u J 2 2 q i V J E 1 h z u D S o l G w h C H / + h 4 M p k Q V h T C i R N / o p U A z x q O G Y f K i O n 5 Z C v C B I 4 f O y m r S D E h 9 u z p s 6 x l Y j I F x g z K r l i x Q t 8 5 P Z p b E k s U D E A 0 L P 3 G + 0 y H J S 0 t o o 1 S U c 3 m a Y H W q F h 2 s r 0 l I k f r l G U B s Z g n + K s J k 0 o g W 1 x P g u 4 c d N G l S 1 e 4 4 Z u 0 6 s F C / 3 G M h k p X + W Y D + z b C M M 8 O H f y a N m x c Z / V l 3 n p 7 n z g d s H T j 5 I n T d P 7 8 J T 3 r + c m A 9 3 / 8 C P v N z R 9 d H W r 8 B R t p 7 l g a E a J V F j m b W M w T m U W e l k h y M Z H u H H L J k n i k n Q L X t 5 d v p W v E F x y C 7 p U y u w A t v / X w N e z x d G g r e 0 y t j W X 0 2 W c H a N + + P R n d s J g u d P n S Z d F c p a U l O n f + 6 O 7 q p P r G J p 2 a O 3 D u V V F x e m 9 k I O K i W C Q k c 9 2 8 H m 7 J u 3 y y U n n h A m W G J T j w 6 M G U U x 4 + 8 f R x Q 6 e 8 f R G K Y r 8 Q e P o i Y Z E N t c M U D I W o d s 1 W / T 4 L G 4 7 q Q w H p + l H T w e t m G 7 y n X T Z X 3 L V r + 7 R j G o 9 7 e 8 V m x x y 9 p 4 E n I R M O P 8 h E J j Q g f n e E i g q 8 3 P / C b q V E m 5 s i c h g 3 N k d Z q E j W S l o s b c W i T T 2 T n m T p 6 n o 0 5 z L / U 4 I J h Q / r B O G / 8 3 i w O O k 9 H o / J e J J 9 7 p 0 d w U C Q z n B f 6 v L F K 3 L w 8 t M o w E f a X J s v / C l u e T t Q C T 0 e L 3 9 O t 2 h B A 3 x s 7 D i 0 E M 8 H T k 8 g h I Z E N i J x P g T X f a y B E S b X h Y U r z l m x y w 9 8 P j j T 7 q f n n n 9 O N J N 9 K Y Y B C v L Y s Z O 0 a f M m e u f d N 6 m x s c F a Z v E k q J u n d o K H E G 7 1 d J / V A N r W o L J q 6 i k V c G L U + R 7 r 1 M J A M n F Y U r S R R S 4 T 6 m s P H z w U t 3 n a O r E A x T H j U G h 9 j e Z A O F s t Y m i Y u v z a I M z 2 + f o N a 6 U v 8 r T w u K d 7 W k J M B w x A z / T d C g o T b v p g M H k K F I B j Y T a v L L P G t u p L / 7 S d e i E J C C R k S R Y M h i t y a a 2 E f L l f y Y a N G 2 h s I m T V g 4 U u j u l D e W h w T k Q y g J c P O x 5 l w s O O r n l X / k x 4 k r l n Q w P 9 o i H R Q m c C O u 4 G q Q P J g Y k J 8 v L / t 5 u C 6 x t m H m z + o W D X N l a c C a R M O s R V X 8 m Y e G L u C d F 0 P B a j i r r E m V I L H V y T U i i 2 Q M U b H 0 L p c H w q c M d 0 i M R Y E 0 X T 3 3 X 5 4 i V Z 7 v 4 0 U V F Z p W N z A 2 a w V 9 f W S T x d w / G w v Z 0 G + v q S + l d V 1 d h r I 6 G B 8 g s K 5 L W 1 9 Q 0 y B w 7 P D L s 9 / S m Q I J M R r X k s c u m 4 5 N m u i 8 R E 8 N 2 q m z E u m K g L C 1 k c t e s R H n p a D T U L r a X 2 K p g K z B f D + x p 3 f O g p r A 7 t 6 k x o h 7 k A m j L d 9 4 N Z i s / V 3 N J C l d V T y T 8 x o Z a N G O B 7 T L C m k v m G / H 4 9 b I L + S c C f A 2 I R R 4 t o I x P q O E L R S J K v i A R B / 0 m e C 7 + d E 8 Q 5 n x S i z 7 S b q 9 l n E E 4 z e Q F L L D C o i 4 F Y v G 9 e f j 6 N 2 3 b m S Q e 0 / D C 1 7 K a X H f U N j V I Z 5 g q X z f T E / z D k d n v c 8 r n S A e T B k a j 2 w 6 A h O E Q a r n e g j r X V s 0 a S 1 k E o 5 p 2 a a a 7 S i k i W a a f T S j s p U l F c j V m l r Q s L V B z T h x J w Q d g x V 2 J 9 e 3 t q X w q t O A 7 / Q o s O D A 0 N U V F J i R Q o C t 4 O p N H a 4 z X o J 8 E j 1 / P o E f d X u u g R a y X I 4 2 4 4 J F w Z y Z Y J q F D 2 E / / w P 0 A i E M v r z T A Q z Y R T W 3 G p s 2 p H 2 W Q 0 n 7 m w s E j M P 7 z v 4 2 d 8 K o w Q R g S E U f 0 l 0 y 9 K E C Y R V 6 R T g 7 1 G 1 L W Y m h j r I D i m D w X x e 9 A n m L R a 4 b k C Z a P r W x I + + P A 9 u n D + E n V 2 d t H X X 3 0 r e W 6 3 0 l g Y x R 8 a H K Q r l 6 / I L k h 1 d f V y H S g r L x c H Q n 1 j I z U 0 N Y n U 1 q v r 6 O f A D E N F V 5 V E V 6 I 0 H w B 5 m R w j g / 3 q i E 2 D n k d d 8 p 4 g k s / v p 2 v d P i E y N G x J W Z m Y h 0 C A y Q 4 y 4 n 3 P d 2 Z 2 y j x t y P d j w Y / y 4 B n C g C A q F G L p 0 D y X q R K j 1 q o Q F Z a h P z q 1 L i x U c V Q f q s g 3 K A 8 b B Z a K 2 f I L W 1 e l A u b S 7 h d 2 y l Z g K 1 c u 5 7 d X 7 4 8 F j Q 8 7 O u n + / Y f U y G Q 5 d f K M 5 N u B y p 0 J e F 9 U d J A T F T u 1 j w Q n R M e D d u p k S Y d h 1 p a V 1 T U 6 p V D H 5 i S 2 Q j t 6 r 5 B 6 x 7 y 0 q Z m E y A b Q a v j c b i a 6 a N 8 b z 4 5 M q l w U m Y y G s o i k B e V n D 9 V 1 1 e C o e 7 Q z g p + r z x 2 j + h X r 0 9 a F h S r O 6 k O x w D R A Y U 3 V U K n p 9 A j H c M i X T q Q A 8 / e w l P 3 g g a / o s 0 8 + l y X v G L / a 8 t w m C d M t y 4 B G m u 8 2 V 6 W s U Z Y s b a H G 5 q U 6 J x n Q g C D h Y H + / f G d j R p Y W u G Q P 9 b o 0 4 0 u o m N C a 0 J C H r 4 S S J g f / k F A E 0 q L d 4 V Z o N F E a c q l 5 f U h r T c 4 f 2 G h 1 h C 7 s q m M r / 4 U u z v q 0 L J g x o V o + R a r Z a i Y 7 D k 3 T a p e V l 9 G b b + 2 l p S 0 t M n M C B 7 E Z r N u w T l r / V E A T o V L M F / g u 6 f C 4 + 5 G Q o 6 K q S r 4 r x p d w w B u O M M 2 E S F i Z e Q e v 5 V H I P f 2 u t 0 8 X h k w o m 4 Q Y s 0 7 S I B A E / S X J V 2 S y R I g U l f z V N c p c T l c H F r I 4 y y n B K M h T D 5 x L R + f g i y j M l l y o v 0 M z L E z E 7 A n s Q W E H 9 u W D A w N r p 7 C G y g 5 U 4 l B o f p r K L C V J B c a S U s m G A 9 6 m A 4 Y B c K L i s 4 Q Q S Q T E 0 U 4 I F r s 2 M m Q S k k l a O x 4 s Y t k E m o l i V F L l v I 1 A H U e o 4 r x R K Q x 0 e L k 0 d K 7 B L B n F O D V D p Y N G M B 1 8 A 0 w L e u f d t 4 Q 8 m G N 2 + 9 a d J I 2 V l z e / W e r T L Z u f a t p O j 1 D U R c M z N B Z P E 4 r w h l B 6 B o Q h l i a P X U s p M u l 8 C J P H 9 J k s Y S 2 F X X i b V q u z e p 0 E n B M s L b u T h E t A k 0 p p q b l W O o P p 2 3 q i a j a 1 0 g H 9 q d b l y 6 i Z + 1 v Y w B L n x v b 1 z n 8 y K j Q U 5 u R h 2 h B c 8 H C 9 w 0 N n K t 1 s c a F T 7 R f + r C B k 0 k R K i C G L c X 0 n E 8 j q K 9 n E 9 J l M f G V V i K I c p p a 7 E 8 R x f S i I 3 + v m l i w q B Y U C t W M u 5 M J h b J m A y n H v X n r v m w F 2 Q X r z r T d o Z d t y + v q r 7 6 b V N N M B G i + f T T V M e o U L H o 4 O e O i Q P 5 f v 8 y w X G F r k k c Y t Q R o T N + l k 7 Q T S 6 P y Y S W u x t F O M b l 6 9 T G E X G o b k c n e C O M 7 k A 6 r L t N k H 4 Y J K J d V s g Z d l c i u j I t c 3 q n l 1 M w G m 4 H v v v y O n I M 4 V g 3 3 J 4 0 y p a L 9 3 V 0 J 4 E j G P b y H A 0 k Z m c i s I Y 0 h j C C S S 0 F I g i 7 p X m X h S f o Z E L N B M M Z h 6 3 F C 2 r V p J z 7 + 8 V / 8 3 Z 8 G R h F J A I U F L K V L N 1 + y D W x k n H E 6 E k 1 9 / t 9 + j 9 9 a e H V n R l 4 p E Z z 5 7 K h V l l Z U 6 N h V 9 j 3 u k X 4 b P A E + i m c e H C g s T 8 2 n M O 5 w r 1 P N g M a Q S U U Q y 5 J F Z D 5 p Y l g a y x 9 N p J 3 j 3 u D x L / f w c O e 1 U u I 7 f u D + / 5 v 1 P j C h 3 v j t 6 f e T y e L k P 4 p P T 7 p T a V Z g t E V J h 3 / + 8 t 2 + Q v D 4 / V Z Q l p g R N B x x x 0 7 q 8 V U 5 D b G x q n P a w N n w + t M q Z F j P C I T L d q l 3 A O E S w 0 y q m G p m j T 3 8 o y D M F g f A j B A F 5 d G g R x h Z a R N H 9 J A k V c W R 3 W L N L r O w h E R K X f 1 v V G L V t e 5 k K i p + l y / / p w Z F 9 K A j q o T E b V C H N v v M + H V A p e 8 e U 4 v 7 y 4 C E q K 5 n 9 7 q V / / o u f 0 t Z t z 8 l m m u n G q + z o 7 u z M S C Y A 0 5 1 m A k x N S G B c z U P 8 I Q H i 2 D V R Z j K p t J R N U p 5 J 6 / I y a V 1 + m O K l i B Z l M m H s L 3 2 5 L 3 R x s M n H 5 l I x 3 L S q B T Q m g w G + 3 n z x / U M f 9 Q + N y 3 4 G O G l j L o D p i e 2 b j x 0 9 I R s 0 2 m e N A 2 j l U W k a l i z R O R k w h y 9 Q V V N D n U P T j P Y + I Z R Z p 7 R S K p m U 4 P n b i c R 5 X C a J + 3 W e J l C C S I Z M r K U Q x i J U V u O c x Y T p 4 G h C V Z a h k F F A K I x E Q Q F P a s e e 6 a q g D z 9 8 P + n s 3 N k C H r o f f f A O H T z 4 t c T t S y 9 Q s W b T 9 8 m 0 4 1 E 6 w D y c Z x d y R i g y g R i a V D Y N p U i E 5 5 6 c N 5 V A m E 5 k G j 6 d J + l k a S k P 0 Y r N O / R / d i Y c O Q 5 l F z 8 3 z I l C U Q W G w n 1 S Q N O 4 3 V 4 5 P / d 3 n 1 + f k a C o b C C 1 a c 2 x I 9 G K 5 V N 3 l s W Y E 8 i C i a + 4 3 + D u z Z v U 0 X 5 f p 3 A q / c y E M q 9 H X + t y 1 5 N v L J M K I Y + I J h I L t l l L O C A U W R J k 0 o R J F Z S N P c 6 f 2 9 J O R l h L F R V y n z h N G T t J H N u H M t L S 5 F Y F q w v G h F z 6 f J 3 v w G 3 z x N V u r 4 w F F Y d u y 9 w 4 / Z Z T M D g 4 R M e O H K d b N 2 9 T V 2 c X 3 b 5 1 m 0 2 + 4 z L R N h M w 8 R X k w t g V K t f y V a t o S Z q t n a c D X o / K j g m / T x N 4 T 0 U Q Q x x D G E M i I + a a P Y 9 F v H g s x p v H 3 y 9 B I h a x K E A i R S S E x f 4 w b X 7 t f f 7 v y e X r N H G 0 y W d Q k G e 0 l C o w F a r T 2 j O R Y D b o G l Z r o n b v 3 k G v r c i 8 i h d m I Z Z / r F m 7 m p q W N M n O s x s 3 b Z T R / p m A h Y r 4 n J h J P s J a C 3 E s d k w 9 I T E d R k d G 5 P M d v v n 0 Z k e o Z 8 Z E 0 V r I I p J o J x Y T I k 9 C k M i E q X E Q x 8 R Z p I w 0 k R B q w d l Q r U 3 O 9 O q l I i s I t b Q R m y G i c C K q w K y C U r M p U E m e B D i p A 3 u i Q 9 u F w 2 o 7 a D u Q V m 7 7 B L A U 5 H S a 9 V O p w G v h 7 c N M 8 l L W W i B I Y W E h F Z e U 6 D v S 4 1 F X J 5 W U l t K p + / z d d d 6 T w i J T 6 r I L T Q h l C e j Q k h Q y G Q J J G S C 0 a S Z 7 2 W h 3 O S T P H a a N L z p z I D c V j l s P l U l W t O T r Q j R k S h Q g K g b / 4 R v n j o g 2 p 3 b u 2 i 6 u 8 M 8 + P U C P e x 7 T J / / 5 m R x G / a / / 8 o e M L v L R s T H + / 5 m 1 1 N j o q J h t 6 Q B T s 3 + a m R E N j U 0 0 H o j I Y s M n h y G S 1 j p 2 L a T z L T M u S Q y R Q B x O 8 3 d V c Z t o 7 6 u 9 b B I a C o Q K 0 9 v v 7 0 l b p k 4 U 1 8 l b D 5 9 W A / c n x + U b I 1 w 1 v O T x Y q C X + z 9 c W T 1 u F c q S d r e L v z O + N b 7 9 7 P D G m p B a 1 s x 4 / L g X V Y / q a m s l / U / / 6 3 f 0 6 4 / + S t z j O I c 3 d T s y t P S 9 / X 0 U n A j Q r V t 3 5 C R E a C A A n j 7 E p x u 8 h c Y w 9 8 O T h 9 M 4 4 C I v K V V r t D B t a m 7 D b 7 q o O b A X u p A G 2 k k 8 e Y Z E 2 v l g C M W S G l e E M c T S o S Y S + k k S G g J p b a S O / A z L k Z + R c J A o O k 6 / / u 1 f 6 k / i f G Q V o Y C L 1 4 a Z O E w i J h X 2 / 4 a n z h A K I S q o / F i L / 6 f H q t o o L a t S W m Z 0 Z J R G W K v g U L Z U j I 9 P 0 I X z F 0 W T p d M 6 4 2 P j N M T E w 2 v R t / L a 7 o E W G x z o p / K K y i m D v S P D Q 1 R a V k 6 3 O i c o 7 C 6 l o r w 4 j b B W 6 p 7 H R N h k 0 x f k U W R C R O 1 G B M I k k 0 q I A w K B M J K n 0 i C P i q e S i c m j 4 y A T 0 m o 2 h C I V y C Q n a 8 B 0 j o T o o 9 + q s 4 y z B V n R h 7 K j p M i j C t U U o i 5 U l c c h F 7 6 q M F K b 9 K s y 4 + Z j V c H H 2 H w L s W m X j k w A p h u 9 8 O I u G h o a p g P 7 v + S K k 2 z q 4 d D r c + c u 0 N d f H U 4 i E w A C V t f U p j X x 3 P k V M n v j 3 k i F D N 7 e 7 P H O i 0 w g k A p A E h a Q x S I F i M J x V n d W / 8 j u o b P y b H G 7 C J E g q W T i E M 9 c l 4 O l p Z h Q M P X W r U z e L y M b 4 D p 5 O 7 s 0 F H D + U j 9 / M 2 g k Z f q J p u J K q 8 w + h N g w R Z u A r p m X S J j 5 f T i Y b f u O b R K f C T g U G 7 M l 9 r z + a t K J 8 3 C x Q y N V V 6 d f a 2 V O l 4 + y 4 v j q C T Z Y S d Z G A I i E Q G k d I Z U l I J L J Y y I h N A 2 P I R z y h X g q B J F U H O S x E U v S u v F C q I m k T D 0 W 1 k y Y t x e f j N D f f v w L 9 d G y C L p X k V 0 / z 2 2 s V o V p W k S E u n A t b S V h o h K Y y s V / 9 K N J w O Q M D A z p 2 M w A Y b A 9 G R Y g x m w d H b j E p 1 t n B T J d u z / 4 F M i k i a L F a C G p + D Z S J M S k O U w i i L k 3 9 X 4 m D g T P E W m 5 1 x A o l U z K 7 A O R o J k m W X 7 z 8 S 9 t J Z Y 9 P 1 l n 8 h l U V f i 5 U E E k L c b s E E E F U P F E Z Q C p U P l M R U w Q q 1 9 P l s U J H T h n a r a A t t m x c x t r y M R j h v N i + f J l d P v W L a l o K i 8 s b n A s 1 x g Z G a a H g c T e f 3 N F g k w S M I m 0 t k k i h i F H + l A R T 9 + n n 4 0 8 K 4 6 b Z y f 5 t t D + X K 0 0 n r m I c k L E M I j N 8 a 0 b 0 + / y l A 3 I W k I t W 1 r G 7 Q U X s N Z S U q h J p D I V h E N U I F Q G V C C L T F p j M b q G 3 X x f j A L B U J L 5 N h M w M f b C h U v i H e z u 7 q G b N 2 + T z 6 d O 1 o B 3 D 6 Y n g B n j c I P j o I B S 7 c G b K / C e i Q Z B x Y 2 X z i K H E E W J M d c S p N F p i d t C i R v i q H S i n 5 Q Q I R E / X z Q S i k z q u U e 5 M c O g t X j 2 W P x + L 2 1 5 4 U X 9 q b M P r l N 3 O l S t y V K c O t M p / S m 1 b g p 9 K Z v X T / p R a g N K N / p S H J o + l Y p r N c 6 G 8 d 7 V Q b p 1 6 z a t X r 1 K v / P s g Q q O i j Y x E a C z p 8 / R i y / v l k m z B j j c u r Y h s c N P u n V N e I / 0 0 M T H r 9 y D t P x F B v / a S Z b I M 1 4 9 j l i N i G g y x E 2 e J p m d l J b 2 0 u Q S Y k m o C K U a K k M u Z e a J y c 2 h i y b p N 3 / / K / W x s x S u 0 3 c 6 U Q p Z j e O n H r A u V m S C R 0 1 I p Q l l J 1 W C U J p M h l j 8 s 2 9 t m L 4 8 + B X t e 8 u M 6 O O 6 j m p M 5 9 z A g Q Q w F 5 c u X Z L x P p y i E f M U 0 / G 7 K V O J U N l V B F E J B e C H / E G + E n O P R R 6 u x O a a i H a F J / I Q B 1 F U X E g j 6 U R c E Q m h I p A Q S o i l C S U k U m G S d o J 7 X J M J R P z 4 H 7 J n v C k T s t b k s 2 P X 9 q V c 4 M r s U 6 0 m 4 r r w p Y + l W l S I M m 9 Y r A q j 4 q F I j I I h s 1 d 5 o q K p u K q c Q x N q e Y Y 9 D w K X O 0 y + 5 m a 1 Z b L 9 m l 0 e j R X R s T t q b p 8 S 9 X + s t C E D N I j 8 H 1 W h z f 9 M i P 7 s c p 3 T I u b e F L H n 2 0 L 1 P Y 0 5 Z y O L 5 O m 4 1 k K J U I l 6 x o Z M Y X 5 9 h H 7 7 X / 5 C v n u 2 Y 1 F o K C A c i b L 5 9 5 A 1 T s L s k 4 O f L U 2 l N F S S 6 W d z q 0 N e a B 6 i v H x 1 8 o b J s 2 s q p L m u W z M r B J y 3 / / M D 9 O b b + 0 T D v f j S b p m r B 4 A k B h c 7 f d Q z q t s 3 K B f 8 0 X E r B V J Z o d y k 3 4 N T C J G v r y W l R e w k V 6 S 0 8 p i E C O 0 D t y r P k F O F c i 2 V a H p q k d V A C b m U E w I h P H q / / s 3 P n 9 r J + g s d X F v 4 7 y I Q d I Z 3 7 W j h w l e d Y 2 O S m F Z V i a 4 U L E p T o d I k 4 j 6 s O 7 p 0 R S p T q q D S I T Q V U i q l r q y y n T P H 9 7 6 x R x w Q 2 D t 9 b G x c X W c 5 c N V H 3 c M J 7 W Z V X h 2 X U P 6 H q s R y 3 Q y 8 2 v K S 0 k b S 5 Z l 8 W 9 x 8 Z + u 7 G x e 4 3 K O v p T w f 5 T 1 V G s k 8 Q + k z g U z y b M P 0 0 c e / p I J C J l O a M s l G c Z 2 + 2 4 U m b t H g / v 1 e a n 8 4 m N B U r J 3 M w G 9 C Q 2 m N l a K l t i 6 N U k U R 0 a N H 3 d T Y 2 C h 5 0 E 7 J m i q h s U z 8 6 t X r t H b t G l s + T n I P i v e v r L a F z r S r 8 5 + Y X v i j A b K p U P 2 q C y C g d Q 2 E l I t I K 1 H X b G k r r g k O Y Y I i N B r J 5 F l p H Q f R J G 4 I a M U V 0 e w k F M 1 k N V C K T D t 3 b 6 P n t m 3 A x 1 4 0 c J 1 Z Z I Q C Q q E o H T t x O 0 E q 4 / U T U n E o R N K O C h 0 H a U q 4 o d 2 + L E q X L l 6 m L V s 2 S R 5 Y I j 8 S V Y w x o S H U 8 R N n a d f O r R K 3 4 / P P D l D p 6 v c o G F G m H l d r C Q W o 5 C q i f + 0 h / + V A U o j I v b b 4 F F H z 9 U w 8 M R N C p Y U 0 k t a h T i t C a S I h t G k z o 7 m U 1 m I S w T U u o e o z / c 1 v f k G F R b P f 4 C Z b 4 D p z b / E R C g g G w n T 0 O E g F I i l N p U I Q C A T T p L I R q j j f R d t b o t T R 0 U k t L c 2 K O C z J h F J x h P J X B f S 7 f z t K 7 + 7 b T Z U l i X l 8 J + / 5 a N z s B 2 i V A l d y F d j i 6 i I I I H n m G i L 4 B T F U R M V F 7 C R S a S s 0 H j 2 k U 4 k k 1 z W B E G o S g V g W i a x Q E U q Z f E o 7 4 R j P v / z o Z 1 R S M r u t 1 7 I N T K h H U j y L F Y e + v M h P w a 6 l F L n s G s q E 2 F F s 6 9 K Y H B T Q 0 t r C Z A N 5 m B A I h U g J M p l Q / m r O Y D H g n S t n q L J l E / e l 0 n f S U e k t o M K r C K I S W n k I t a j r O m 7 L l x + 7 8 8 G E Q i K V N k R K I p U h k 4 Q g D + I J I o F k i k z 2 / l O Y v 2 2 c / v 6 / / 4 0 8 h 8 W K R U 8 o 4 O D B 8 / w k t L k n x E o h l Y 1 c L 6 2 M k o f 7 V V c u X 6 W N m z Z w v i K S I p G d U H Y y J e K H b + Y p Q q S A q 7 e O M S S q c 7 j i q 8 A e g g y S k L s k D 3 E j e K X E D Y F s c S G O T o M 0 O j R x k G U K q T S B k r V T M p l 8 X i 9 9 / F / / W j 7 j Y o b r b I 5 Q g o M H z 1 E s D v L Y N Z V J K z I Z E / C l t g i d P H 5 a l m s o E i U L + M M x j u O d E 2 R C f O b T M V D Z d d S K g y C S 4 j / y V 4 e 4 r v O 0 W H H 8 T K O d Q B S T z m T m W R J l Q o l 7 P K G Z j K C / h K U r H / 3 2 l / h U i x 4 5 Q t l w 8 e J d 6 u g a 4 M q f M A E T / S k O N a n Q j 4 r H g j K e p M i W Q i g G w j M P / B S I g F q S I f m A z r H A 1 V r H N L i i S 6 D j V g q / c g 0 E Q b 4 t D 2 k R Q 6 D U N E i j Q j H t L B K p u N F G k m c j l N J M N g 0 l f S a M L + G k k T h r 6 X X 0 8 m s 7 5 R P m A E L d 7 0 Y J 5 a C B y v f Z p y f 5 y S R M Q L u W s k x B k K f 3 J L 2 w e 1 s i r a V 9 w C u r f I N R N 5 1 9 4 B M y 2 e l k D w R J J a A S 8 p c / i w r 0 D S A G f t R F l Y 8 8 L S Z P R I h i 0 j o O s m g i W c R C n p D H p A 2 R O E w l E w v M P J A J M + 8 / / o e / 5 u + e 3 D g s d u Q I l Q H 7 P z 9 B 4 S j 2 d G A C W d o K x F E h y N V S N U n + 6 G O q q 6 t L I h S I d O W R T / b L E y r J r w o V p q u E I I m J m b j E O F A E U V G E K m 2 E / + i 4 J p C J p 9 N M J h S x 9 Z t A I A m n a i a Y e E S T c g 7 x X 3 3 0 M / k c O S Q j R 6 g Z 8 M d / / 4 7 i T K J k 8 w / i I a / H R Z u a Y n T t 0 g X a u u 1 5 z n N Z x D p x L 0 8 R i e M q g t 8 U I k l S 5 4 E Q S Q A J d F Q T B 6 z i m N y L S 8 k k M v c Y M p l Q z f t L J Z K d T A l S Z d Z M 6 C t h l s f f / b d f q 4 + U Q 1 q 4 z u U I N S O O H b 1 A P T 1 D x P a f J h W H Y v 6 5 q b E i T s 0 s C b P P T Z 3 D H u o a 9 l p k U i G i N k q Z v F R I a T A R J M E A K a w Q h N F X N V k U i d Q 1 S Y M s 1 j U d B 2 H s R J K 4 J h I I h F D S 6 Y g E r 6 Z b T m l 8 8 5 1 X 5 S P l k B m u c + 0 9 U l 4 5 z I z 9 n x + l s f E w P z W Q S Z E K R K o s c p F 3 4 p 6 s x E U e y P L 9 Q z 9 X c R V X 3 E m E A u S r W B K k M J g E B k I Y F b G u y Q / y E T e C H z b t + I / O A 3 G Q h 7 Q m k o 5 b B G L y q H y Q i Y n E Z p 2 Z w 4 d r 6 B 7 V 1 F b T z / / i Q / k I O c y M H K H m g T / 8 / i B X P K 5 t m l A g U W U R U W 0 p U W m B 0 k g Y n z r f m a f v s 5 H J T i S V O R W K O T o K k t h C J o m k E A p x 7 G L I p O M W g V R a m X X J h D J k M m Y e Q n x 2 e D D / 9 u + y e z H g 0 w f R / w c p X z D i M X 0 D Q g A A A A B J R U 5 E r k J g g g = = < / I m a g e > < / F r a m e > < L a y e r s C o n t e n t > & l t ; ? x m l   v e r s i o n = " 1 . 0 "   e n c o d i n g = " u t f - 1 6 " ? & g t ; & l t ; S e r i a l i z e d L a y e r M a n a g e r   x m l n s : x s d = " h t t p : / / w w w . w 3 . o r g / 2 0 0 1 / X M L S c h e m a "   x m l n s : x s i = " h t t p : / / w w w . w 3 . o r g / 2 0 0 1 / X M L S c h e m a - i n s t a n c e " 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 N a m e = " C a m a d a   1 "   G u i d = " d 5 5 e c f 1 7 - 0 5 7 8 - 4 7 1 1 - 8 2 1 c - a 3 b 7 f 4 4 7 6 c 8 4 "   R e v = " 1 "   R e v G u i d = " 7 0 8 5 4 e 6 6 - 1 0 6 9 - 4 4 e f - 8 8 2 1 - 9 b b a 2 2 9 3 c 7 8 a " 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Props1.xml><?xml version="1.0" encoding="utf-8"?>
<ds:datastoreItem xmlns:ds="http://schemas.openxmlformats.org/officeDocument/2006/customXml" ds:itemID="{B3D0899D-62D8-4A90-AFE4-342F6A4FEDA7}">
  <ds:schemaRefs>
    <ds:schemaRef ds:uri="http://www.w3.org/2001/XMLSchema"/>
    <ds:schemaRef ds:uri="http://microsoft.data.visualization.Client.Excel/1.0"/>
  </ds:schemaRefs>
</ds:datastoreItem>
</file>

<file path=customXml/itemProps2.xml><?xml version="1.0" encoding="utf-8"?>
<ds:datastoreItem xmlns:ds="http://schemas.openxmlformats.org/officeDocument/2006/customXml" ds:itemID="{A11F4CE7-A65C-48F9-BB59-47264C292F18}">
  <ds:schemaRefs>
    <ds:schemaRef ds:uri="http://www.w3.org/2001/XMLSchema"/>
    <ds:schemaRef ds:uri="http://microsoft.data.visualization.engine.tours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Receitas</vt:lpstr>
      <vt:lpstr>Credito Disponivel</vt:lpstr>
      <vt:lpstr>Despesas</vt:lpstr>
      <vt:lpstr>Planilha1</vt:lpstr>
      <vt:lpstr>Balancete Patrimonial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José Pinheiro De Sousa</dc:creator>
  <cp:lastModifiedBy>João Paulo Neves Henrique</cp:lastModifiedBy>
  <cp:lastPrinted>2020-02-28T18:14:17Z</cp:lastPrinted>
  <dcterms:created xsi:type="dcterms:W3CDTF">2017-12-26T19:30:15Z</dcterms:created>
  <dcterms:modified xsi:type="dcterms:W3CDTF">2020-02-28T18:16:41Z</dcterms:modified>
</cp:coreProperties>
</file>